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платные пол-ка" sheetId="1" r:id="rId1"/>
    <sheet name="лаборат" sheetId="6" state="hidden" r:id="rId2"/>
    <sheet name="лаборатория" sheetId="5" state="hidden" r:id="rId3"/>
  </sheets>
  <definedNames>
    <definedName name="_xlnm.Print_Area" localSheetId="1">лаборат!$A$1:$I$63</definedName>
    <definedName name="_xlnm.Print_Area" localSheetId="0">'платные пол-ка'!$A$1:$J$234</definedName>
  </definedNames>
  <calcPr calcId="145621"/>
</workbook>
</file>

<file path=xl/calcChain.xml><?xml version="1.0" encoding="utf-8"?>
<calcChain xmlns="http://schemas.openxmlformats.org/spreadsheetml/2006/main">
  <c r="C148" i="1" l="1"/>
  <c r="K63" i="6" l="1"/>
  <c r="B63" i="6"/>
  <c r="A63" i="6"/>
  <c r="K62" i="6"/>
  <c r="B62" i="6"/>
  <c r="A62" i="6"/>
  <c r="K61" i="6"/>
  <c r="B61" i="6"/>
  <c r="A61" i="6"/>
  <c r="K60" i="6"/>
  <c r="B60" i="6"/>
  <c r="A60" i="6"/>
  <c r="K59" i="6"/>
  <c r="B59" i="6"/>
  <c r="A59" i="6"/>
  <c r="K58" i="6"/>
  <c r="B58" i="6"/>
  <c r="A58" i="6"/>
  <c r="K57" i="6"/>
  <c r="B57" i="6"/>
  <c r="A57" i="6"/>
  <c r="K56" i="6"/>
  <c r="B56" i="6"/>
  <c r="A56" i="6"/>
  <c r="K55" i="6"/>
  <c r="B55" i="6"/>
  <c r="A55" i="6"/>
  <c r="K54" i="6"/>
  <c r="B54" i="6"/>
  <c r="A54" i="6"/>
  <c r="K53" i="6"/>
  <c r="B53" i="6"/>
  <c r="A53" i="6"/>
  <c r="K52" i="6"/>
  <c r="B52" i="6"/>
  <c r="A52" i="6"/>
  <c r="K51" i="6"/>
  <c r="B51" i="6"/>
  <c r="A51" i="6"/>
  <c r="K50" i="6"/>
  <c r="B50" i="6"/>
  <c r="A50" i="6"/>
  <c r="K49" i="6"/>
  <c r="B49" i="6"/>
  <c r="A49" i="6"/>
  <c r="K48" i="6"/>
  <c r="B48" i="6"/>
  <c r="A48" i="6"/>
  <c r="K47" i="6"/>
  <c r="B47" i="6"/>
  <c r="A47" i="6"/>
  <c r="K46" i="6"/>
  <c r="B46" i="6"/>
  <c r="A46" i="6"/>
  <c r="K45" i="6"/>
  <c r="B45" i="6"/>
  <c r="A45" i="6"/>
  <c r="K44" i="6"/>
  <c r="B44" i="6"/>
  <c r="A44" i="6"/>
  <c r="K43" i="6"/>
  <c r="B43" i="6"/>
  <c r="A43" i="6"/>
  <c r="K42" i="6"/>
  <c r="B42" i="6"/>
  <c r="A42" i="6"/>
  <c r="K41" i="6"/>
  <c r="B41" i="6"/>
  <c r="A41" i="6"/>
  <c r="K40" i="6"/>
  <c r="B40" i="6"/>
  <c r="A40" i="6"/>
  <c r="K39" i="6"/>
  <c r="B39" i="6"/>
  <c r="A39" i="6"/>
  <c r="K38" i="6"/>
  <c r="B38" i="6"/>
  <c r="A38" i="6"/>
  <c r="K37" i="6"/>
  <c r="B37" i="6"/>
  <c r="A37" i="6"/>
  <c r="K36" i="6"/>
  <c r="B36" i="6"/>
  <c r="A36" i="6"/>
  <c r="K35" i="6"/>
  <c r="B35" i="6"/>
  <c r="A35" i="6"/>
  <c r="K34" i="6"/>
  <c r="B34" i="6"/>
  <c r="A34" i="6"/>
  <c r="K32" i="6"/>
  <c r="B32" i="6"/>
  <c r="A32" i="6"/>
  <c r="K31" i="6"/>
  <c r="B31" i="6"/>
  <c r="A31" i="6"/>
  <c r="K30" i="6"/>
  <c r="B30" i="6"/>
  <c r="A30" i="6"/>
  <c r="K29" i="6"/>
  <c r="B29" i="6"/>
  <c r="A29" i="6"/>
  <c r="K28" i="6"/>
  <c r="B28" i="6"/>
  <c r="A28" i="6"/>
  <c r="K27" i="6"/>
  <c r="B27" i="6"/>
  <c r="A27" i="6"/>
  <c r="K26" i="6"/>
  <c r="B26" i="6"/>
  <c r="A26" i="6"/>
  <c r="K25" i="6"/>
  <c r="B25" i="6"/>
  <c r="A25" i="6"/>
  <c r="K24" i="6"/>
  <c r="B24" i="6"/>
  <c r="A24" i="6"/>
  <c r="K23" i="6"/>
  <c r="B23" i="6"/>
  <c r="A23" i="6"/>
  <c r="K22" i="6"/>
  <c r="B22" i="6"/>
  <c r="A22" i="6"/>
  <c r="K21" i="6"/>
  <c r="B21" i="6"/>
  <c r="A21" i="6"/>
  <c r="K20" i="6"/>
  <c r="B20" i="6"/>
  <c r="A20" i="6"/>
  <c r="K19" i="6"/>
  <c r="B19" i="6"/>
  <c r="A19" i="6"/>
  <c r="K18" i="6"/>
  <c r="B18" i="6"/>
  <c r="A18" i="6"/>
  <c r="K17" i="6"/>
  <c r="B17" i="6"/>
  <c r="A17" i="6"/>
  <c r="K16" i="6"/>
  <c r="B16" i="6"/>
  <c r="A16" i="6"/>
  <c r="K15" i="6"/>
  <c r="B15" i="6"/>
  <c r="A15" i="6"/>
  <c r="K14" i="6"/>
  <c r="B14" i="6"/>
  <c r="A14" i="6"/>
  <c r="K13" i="6"/>
  <c r="B13" i="6"/>
  <c r="A13" i="6"/>
  <c r="K12" i="6"/>
  <c r="B12" i="6"/>
  <c r="A12" i="6"/>
  <c r="K11" i="6"/>
  <c r="A11" i="6"/>
  <c r="K10" i="6"/>
  <c r="B10" i="6"/>
  <c r="A10" i="6"/>
  <c r="K9" i="6"/>
  <c r="B9" i="6"/>
  <c r="A9" i="6"/>
  <c r="K8" i="6"/>
  <c r="B8" i="6"/>
  <c r="A8" i="6"/>
  <c r="K7" i="6"/>
  <c r="B7" i="6"/>
  <c r="A7" i="6"/>
  <c r="K6" i="6"/>
  <c r="B6" i="6"/>
  <c r="A6" i="6"/>
  <c r="K5" i="6"/>
  <c r="B5" i="6"/>
  <c r="A5" i="6"/>
  <c r="K4" i="6"/>
  <c r="B4" i="6"/>
  <c r="A4" i="6"/>
  <c r="K3" i="6"/>
  <c r="B3" i="6"/>
  <c r="A3" i="6"/>
  <c r="K2" i="6"/>
  <c r="B2" i="6"/>
  <c r="A2" i="6"/>
  <c r="S44" i="5" l="1"/>
  <c r="S41" i="5"/>
  <c r="S40" i="5"/>
  <c r="I55" i="5"/>
  <c r="H55" i="5"/>
  <c r="B141" i="1"/>
  <c r="B134" i="1" l="1"/>
  <c r="B135" i="1"/>
  <c r="B136" i="1"/>
  <c r="B137" i="1"/>
  <c r="B138" i="1"/>
  <c r="B139" i="1"/>
  <c r="B140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9" i="1"/>
  <c r="B190" i="1"/>
  <c r="B192" i="1"/>
  <c r="B193" i="1"/>
  <c r="B194" i="1"/>
  <c r="B133" i="1"/>
  <c r="C136" i="1"/>
  <c r="C137" i="1"/>
  <c r="C138" i="1"/>
  <c r="C139" i="1"/>
  <c r="C140" i="1"/>
  <c r="C142" i="1"/>
  <c r="C143" i="1"/>
  <c r="C144" i="1"/>
  <c r="C145" i="1"/>
  <c r="C146" i="1"/>
  <c r="C147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9" i="1"/>
  <c r="C190" i="1"/>
  <c r="C192" i="1"/>
  <c r="C193" i="1"/>
  <c r="C194" i="1"/>
  <c r="C134" i="1"/>
  <c r="C135" i="1"/>
  <c r="C133" i="1"/>
  <c r="I20" i="5" l="1"/>
  <c r="I7" i="5"/>
  <c r="K58" i="5" l="1"/>
  <c r="J59" i="5"/>
  <c r="J21" i="5" l="1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64" i="5" l="1"/>
  <c r="J63" i="5"/>
  <c r="J62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3" i="5"/>
  <c r="J42" i="5"/>
  <c r="J40" i="5"/>
  <c r="J39" i="5"/>
  <c r="J38" i="5"/>
  <c r="J37" i="5"/>
  <c r="J36" i="5"/>
  <c r="J35" i="5"/>
  <c r="J34" i="5"/>
  <c r="J33" i="5"/>
  <c r="J32" i="5"/>
  <c r="J30" i="5"/>
  <c r="J29" i="5"/>
  <c r="J28" i="5"/>
  <c r="J27" i="5"/>
  <c r="J26" i="5"/>
  <c r="J25" i="5"/>
  <c r="J24" i="5"/>
  <c r="J23" i="5"/>
  <c r="J22" i="5"/>
  <c r="I3" i="5"/>
  <c r="J3" i="5" s="1"/>
</calcChain>
</file>

<file path=xl/comments1.xml><?xml version="1.0" encoding="utf-8"?>
<comments xmlns="http://schemas.openxmlformats.org/spreadsheetml/2006/main">
  <authors>
    <author>Bulatova Anna (RU, Syktyvkar)</author>
  </authors>
  <commentLis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Bulatova Anna (RU, Syktyvkar):</t>
        </r>
        <r>
          <rPr>
            <sz val="9"/>
            <color indexed="81"/>
            <rFont val="Tahoma"/>
            <family val="2"/>
            <charset val="204"/>
          </rPr>
          <t xml:space="preserve">
сложили общий анализ крови, тромбоциты и СОЭ</t>
        </r>
      </text>
    </comment>
  </commentList>
</comments>
</file>

<file path=xl/comments2.xml><?xml version="1.0" encoding="utf-8"?>
<comments xmlns="http://schemas.openxmlformats.org/spreadsheetml/2006/main">
  <authors>
    <author>Bulatova Anna (RU, Syktyvkar)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Bulatova Anna (RU, Syktyvkar):</t>
        </r>
        <r>
          <rPr>
            <sz val="9"/>
            <color indexed="81"/>
            <rFont val="Tahoma"/>
            <family val="2"/>
            <charset val="204"/>
          </rPr>
          <t xml:space="preserve">
сложили общий анализ крови, тромбоциты .СОЭ</t>
        </r>
      </text>
    </comment>
  </commentList>
</comments>
</file>

<file path=xl/sharedStrings.xml><?xml version="1.0" encoding="utf-8"?>
<sst xmlns="http://schemas.openxmlformats.org/spreadsheetml/2006/main" count="964" uniqueCount="679">
  <si>
    <t>ПРЕЙСКУРАНТ ЦЕН НА  МЕДИЦИНСКИЕ УСЛУГИ,</t>
  </si>
  <si>
    <t>Код услуги</t>
  </si>
  <si>
    <t>Наименование услуги</t>
  </si>
  <si>
    <t>Единица измерения</t>
  </si>
  <si>
    <t>Стоимость услуги, руб.</t>
  </si>
  <si>
    <t>Услуги кабинета терапевта</t>
  </si>
  <si>
    <t>посещение</t>
  </si>
  <si>
    <t>Оформление санаторно-курортной карты</t>
  </si>
  <si>
    <t>Оформление медицинского заключения о состоянии здоровья (водительские права, ношение оружия и др.)</t>
  </si>
  <si>
    <t>Услуги кабинета невролога</t>
  </si>
  <si>
    <t>сеанс</t>
  </si>
  <si>
    <t>манипуляция</t>
  </si>
  <si>
    <t>Услуги кабинета эндоскопии</t>
  </si>
  <si>
    <t>исследование</t>
  </si>
  <si>
    <t>Тест для определения уреазной активности биоптата (HELPIL-тест)</t>
  </si>
  <si>
    <t>Ультразвуковая диагностика</t>
  </si>
  <si>
    <t>Функциональная диагностика</t>
  </si>
  <si>
    <t>Услуги кабинета офтальмолога</t>
  </si>
  <si>
    <t>Услуги кабинета отоларинголога</t>
  </si>
  <si>
    <t>Услуги кабинета уролога</t>
  </si>
  <si>
    <t>Услуги кабинета эндокринолога</t>
  </si>
  <si>
    <t>Услуги кабинета кардиолога</t>
  </si>
  <si>
    <t>Услуги кабинета акушера-гинеколога</t>
  </si>
  <si>
    <t>процедура</t>
  </si>
  <si>
    <t>Дневной стационар</t>
  </si>
  <si>
    <t>пациенто-день</t>
  </si>
  <si>
    <t>Услуги процедурного кабинета</t>
  </si>
  <si>
    <t>Прочие услуги</t>
  </si>
  <si>
    <t xml:space="preserve">Оформление выписки из амбулаторной карты </t>
  </si>
  <si>
    <t>выписка</t>
  </si>
  <si>
    <t>Оформление выписки из профкарты</t>
  </si>
  <si>
    <t>Медицинское (наркологическое) освидетельствование на здравпункте</t>
  </si>
  <si>
    <t>1 осмотр</t>
  </si>
  <si>
    <t>Предрейсовый и послерейсовый осмотр водителей автотранспортных средств</t>
  </si>
  <si>
    <t>Услуги клинико-диагностической лаборатории</t>
  </si>
  <si>
    <t>Медицинские осмотры</t>
  </si>
  <si>
    <t>Маммография</t>
  </si>
  <si>
    <t>астромед</t>
  </si>
  <si>
    <t>новая</t>
  </si>
  <si>
    <t>эжв.пол-ка</t>
  </si>
  <si>
    <t>старая цена</t>
  </si>
  <si>
    <t>рост</t>
  </si>
  <si>
    <t>для сравнения</t>
  </si>
  <si>
    <t>В03.016.001</t>
  </si>
  <si>
    <t>Общий (клинический) анализ мочи</t>
  </si>
  <si>
    <t>В03.016.006</t>
  </si>
  <si>
    <t>Исследование мочи методом Нечипоренко</t>
  </si>
  <si>
    <t>Исследование мочи методом Зимницкого</t>
  </si>
  <si>
    <t>В03.016.014</t>
  </si>
  <si>
    <t>В03.016.015</t>
  </si>
  <si>
    <t>Исследование уровня ретикулоцитов в крови</t>
  </si>
  <si>
    <t>А12.05.123</t>
  </si>
  <si>
    <t>Микроскопическое исследование "толстой капли" и "тонкого" мазка на малярийные плазмодии</t>
  </si>
  <si>
    <t>А26.05.009</t>
  </si>
  <si>
    <t>Молекулярно-биологическое исследование крови на микобактерии туберкулеза в крови</t>
  </si>
  <si>
    <t>А26.05.047</t>
  </si>
  <si>
    <t>Микроскопическое исследование мокроты на микобактерии</t>
  </si>
  <si>
    <t>А26.09.001</t>
  </si>
  <si>
    <t>Микроскопическое исследование кала на яйца и личинки гельминтов</t>
  </si>
  <si>
    <t>А26.19.010</t>
  </si>
  <si>
    <t>А09.19.001</t>
  </si>
  <si>
    <t>Исследование кала на скрытую кровь</t>
  </si>
  <si>
    <t>Взятие соскоба с перианальной области  на энтеробиоз</t>
  </si>
  <si>
    <t>А11.19.011.001</t>
  </si>
  <si>
    <t>А26.19.011</t>
  </si>
  <si>
    <t>Микроскопическое исследование кала на простейшие</t>
  </si>
  <si>
    <t>Исследование уровня тиреотропного гормона ТТГ в  крови</t>
  </si>
  <si>
    <t>А09.05.065</t>
  </si>
  <si>
    <t>Исследование уровня общего трийодтиронина (Т3) в крови</t>
  </si>
  <si>
    <t>А09.05.060</t>
  </si>
  <si>
    <t>Исследование уровня общего тироксина (Т4)  сыворотки крови</t>
  </si>
  <si>
    <t>А09.05.064</t>
  </si>
  <si>
    <t>Исследование уровня глюкозы в крови</t>
  </si>
  <si>
    <t>А09.05.023</t>
  </si>
  <si>
    <t>Исследование уровня общего билирубина в крови</t>
  </si>
  <si>
    <t>А09.05.021</t>
  </si>
  <si>
    <t>Исследование уровня холестерина в крови</t>
  </si>
  <si>
    <t>А09.05.026</t>
  </si>
  <si>
    <t>А09.05.054.001</t>
  </si>
  <si>
    <t>Определение активности аспартатаминотрансферазы в крови</t>
  </si>
  <si>
    <t>A09.05.041</t>
  </si>
  <si>
    <t>A09.05.042</t>
  </si>
  <si>
    <t>Определение активности аланинаминотрансферазы в крови</t>
  </si>
  <si>
    <t>A09.05.009</t>
  </si>
  <si>
    <t>А12.06.019</t>
  </si>
  <si>
    <t>Исследование уровня холестерина липопротеинов низкой плотности</t>
  </si>
  <si>
    <t>A09.05.028</t>
  </si>
  <si>
    <t>Исследование уровня холестерина липопротеинов высокой плотности в крови</t>
  </si>
  <si>
    <t>А09.05.004</t>
  </si>
  <si>
    <t>Исследование уровня хлоридов в крови</t>
  </si>
  <si>
    <t>A09.05.034</t>
  </si>
  <si>
    <t>Исследование уровня железа сыворотки крови</t>
  </si>
  <si>
    <t>A09.05.007</t>
  </si>
  <si>
    <t>Исследование уровня неорганического фосфора в крови</t>
  </si>
  <si>
    <t>A09.05.008</t>
  </si>
  <si>
    <t>A09.05.033</t>
  </si>
  <si>
    <t>Исследование уровня фибриногена в крови</t>
  </si>
  <si>
    <t>A09.05.050</t>
  </si>
  <si>
    <t>Определение активности щелочной фосфатазы в крови</t>
  </si>
  <si>
    <t>A09.05.046</t>
  </si>
  <si>
    <t>Коагулограмма (ориентировочное исследование системы гемостаза)</t>
  </si>
  <si>
    <t>В03.005.006</t>
  </si>
  <si>
    <t>Исследование уровня мочевой кислоты в  крови</t>
  </si>
  <si>
    <t>A09.05.018</t>
  </si>
  <si>
    <t>Исследование уровня мочевины в крови</t>
  </si>
  <si>
    <t>А09.05.017</t>
  </si>
  <si>
    <t>Исследование уровня креатинина в крови</t>
  </si>
  <si>
    <t>А09.05.020</t>
  </si>
  <si>
    <t>А12.30.014.001</t>
  </si>
  <si>
    <t>Исследование уровня гликированного гемоглобина в крови</t>
  </si>
  <si>
    <t>A09.05.083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</si>
  <si>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</si>
  <si>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</si>
  <si>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</si>
  <si>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A09.05.030</t>
  </si>
  <si>
    <t>A09.05.031</t>
  </si>
  <si>
    <t>A09.05.032</t>
  </si>
  <si>
    <t>Определение электролитов в крови на анализаторе</t>
  </si>
  <si>
    <t>Исследование уровня триглицеридов в крови</t>
  </si>
  <si>
    <t>A09.05.025</t>
  </si>
  <si>
    <t>Исследование уровня общего иммуноглобулина Е в крови</t>
  </si>
  <si>
    <t>Исследование уровня общего белка в крови</t>
  </si>
  <si>
    <t>А09.05.010</t>
  </si>
  <si>
    <t>новое</t>
  </si>
  <si>
    <t>Исследование уровня трансферрина  в сыворотке крови</t>
  </si>
  <si>
    <t>B 03.005.003</t>
  </si>
  <si>
    <t>из двух анализов сделали один</t>
  </si>
  <si>
    <t>110+120</t>
  </si>
  <si>
    <t>Микроскопия крови на обнаружение LE-клеток</t>
  </si>
  <si>
    <t>A12.06.003</t>
  </si>
  <si>
    <t>Исследование физических свойств каловых масс</t>
  </si>
  <si>
    <t>А12.19.005</t>
  </si>
  <si>
    <t>180+180</t>
  </si>
  <si>
    <t>Микроскопическое исследование влагалищных мазков</t>
  </si>
  <si>
    <t>А12.20.001</t>
  </si>
  <si>
    <t>гон и трих + дрожжи и нити мицелия</t>
  </si>
  <si>
    <r>
      <t xml:space="preserve">Исследование сосудисто-тромбоцитарного первичного гемостаза </t>
    </r>
    <r>
      <rPr>
        <sz val="8"/>
        <rFont val="Arial"/>
        <family val="2"/>
        <charset val="204"/>
      </rPr>
      <t>(свертываемость и длительность)</t>
    </r>
  </si>
  <si>
    <r>
      <t xml:space="preserve">Общий клинический анализ крови </t>
    </r>
    <r>
      <rPr>
        <sz val="8"/>
        <rFont val="Arial"/>
        <family val="2"/>
        <charset val="204"/>
      </rPr>
      <t>(гемоглобин, эритроциты, лейкоциты, лейкоцитарная формула, тромбоциты, СОЭ, цветовой показатель)</t>
    </r>
  </si>
  <si>
    <t>А09.05.044</t>
  </si>
  <si>
    <t>Определение активности гамма-глютамилтрансферазы в крови</t>
  </si>
  <si>
    <t>Определение содержания антител к тиреопероксидазе в крови</t>
  </si>
  <si>
    <t>А12.06.045</t>
  </si>
  <si>
    <t>Исследование уровня простатспецифического антигена общего в крови</t>
  </si>
  <si>
    <t>А09.05.130</t>
  </si>
  <si>
    <t>Исследование уровня антигена аденогенных раков CA 125 в крови</t>
  </si>
  <si>
    <t>А09.05.195</t>
  </si>
  <si>
    <t>А09.05.202</t>
  </si>
  <si>
    <t>Исследование уровня альфа-фетопротеина в сыворотке крови</t>
  </si>
  <si>
    <t>А09.05.089</t>
  </si>
  <si>
    <t>Исследование уровня антигена аденогенных раков CA 19-9 в крови</t>
  </si>
  <si>
    <t>А09.05.201</t>
  </si>
  <si>
    <t>Исследование железосвязывающей способности сыворотки</t>
  </si>
  <si>
    <t>А12.05.011</t>
  </si>
  <si>
    <t>Определение активности амилазы в крови</t>
  </si>
  <si>
    <t>А09.05.045</t>
  </si>
  <si>
    <t>Определение соотношения белковых фракций методом электрофореза</t>
  </si>
  <si>
    <t>А09.05.014</t>
  </si>
  <si>
    <t>Исследование уровня тропонинов I, T в крови</t>
  </si>
  <si>
    <t>А09.05.193</t>
  </si>
  <si>
    <t>Определение альбумина в моче</t>
  </si>
  <si>
    <t>А09.28.003.001</t>
  </si>
  <si>
    <t>Проведение глюкозотолерантного теста</t>
  </si>
  <si>
    <t>А12.22.005</t>
  </si>
  <si>
    <t>Профилактический прием (осмотр, консультация) врача-терапевта</t>
  </si>
  <si>
    <t>В04.047.002</t>
  </si>
  <si>
    <t>Профилактический прием (осмотр, консультация) врача-невролога</t>
  </si>
  <si>
    <t>В04.023.002</t>
  </si>
  <si>
    <t>Профилактический прием (осмотр, консультация) врача-офтальмолога</t>
  </si>
  <si>
    <t>В04.029.002</t>
  </si>
  <si>
    <t>Профилактический прием (осмотр, консультация) врача-оториноларинголога</t>
  </si>
  <si>
    <t>В04.028.002</t>
  </si>
  <si>
    <t>Профилактический прием (осмотр, консультация) врача-хирурга</t>
  </si>
  <si>
    <t>В04.057.002</t>
  </si>
  <si>
    <t>Профилактический прием (осмотр, консультация) врача-акушера-гинеколога</t>
  </si>
  <si>
    <t>В04.001.002</t>
  </si>
  <si>
    <t>Профилактический прием (осмотр, консультация) врача-стоматолога-терапевта</t>
  </si>
  <si>
    <t>В04.064.002</t>
  </si>
  <si>
    <t>Профилактический прием (осмотр, консультация) врача-профпатолога</t>
  </si>
  <si>
    <t>В04.033.002</t>
  </si>
  <si>
    <t>Профилактический прием (осмотр, консультация) врача-нарколога (сотрудник ЛПО)</t>
  </si>
  <si>
    <t>В04.036.002</t>
  </si>
  <si>
    <t>Профилактический прием (осмотр, консультация) врача-нарколога (сотрудник сторон.мед.организации))</t>
  </si>
  <si>
    <t>А06.020.004</t>
  </si>
  <si>
    <t>Профилактический прием (осмотр, консультация) врача-дерматовенеролога</t>
  </si>
  <si>
    <t>В04.008.002</t>
  </si>
  <si>
    <t>Профилактический прием (осмотр, консультация) врача-психиатра</t>
  </si>
  <si>
    <t>В04.035.002</t>
  </si>
  <si>
    <t>Вибрационное воздействие</t>
  </si>
  <si>
    <t>А22.30.006</t>
  </si>
  <si>
    <t>Цитологическое исследование мокроты (обнаружение атипических клеток)</t>
  </si>
  <si>
    <t>А08.09.011</t>
  </si>
  <si>
    <t>А08.08.002</t>
  </si>
  <si>
    <t>Цитологическое исследование отделяемого верхних дыхательных путей и отпечатков (риноцитограмма)</t>
  </si>
  <si>
    <r>
      <t xml:space="preserve">Цитологическое исследование мокроты </t>
    </r>
    <r>
      <rPr>
        <sz val="9"/>
        <rFont val="Arial"/>
        <family val="2"/>
        <charset val="204"/>
      </rPr>
      <t>(обнаружение атипических клеток)</t>
    </r>
  </si>
  <si>
    <r>
      <t xml:space="preserve">Определение международного нормализованного отношения </t>
    </r>
    <r>
      <rPr>
        <sz val="8"/>
        <rFont val="Arial"/>
        <family val="2"/>
        <charset val="204"/>
      </rPr>
      <t>(МНО, протромбиновый индекс)</t>
    </r>
  </si>
  <si>
    <t>из двух анализ сделалаи один : опр-е протромбин.времени+ МНО, было 115+220</t>
  </si>
  <si>
    <t>в данный анализ входит неск.исслед-ий: МНО, протромбин инд, иссл-е фибриногена</t>
  </si>
  <si>
    <r>
      <t xml:space="preserve">Определение содержания ревматоидного фактора в крови </t>
    </r>
    <r>
      <rPr>
        <sz val="8"/>
        <rFont val="Arial"/>
        <family val="2"/>
        <charset val="204"/>
      </rPr>
      <t>(количественно)</t>
    </r>
  </si>
  <si>
    <t>реактив</t>
  </si>
  <si>
    <t>з/п</t>
  </si>
  <si>
    <t>есн</t>
  </si>
  <si>
    <t>экспл.расх</t>
  </si>
  <si>
    <t>ком расх</t>
  </si>
  <si>
    <r>
      <t xml:space="preserve">Исследование уровня C-реактивного белка в сыворотке крови </t>
    </r>
    <r>
      <rPr>
        <sz val="8"/>
        <rFont val="Arial"/>
        <family val="2"/>
        <charset val="204"/>
      </rPr>
      <t>(количественный)</t>
    </r>
  </si>
  <si>
    <t>Прием (осмотр, консультация) врача-терапевта первичный</t>
  </si>
  <si>
    <t>Прием (осмотр, консультация) врача-терапевта повторный</t>
  </si>
  <si>
    <t>B01.047.001</t>
  </si>
  <si>
    <t>B01.047.002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</si>
  <si>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</si>
  <si>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</si>
  <si>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B01.023.001</t>
  </si>
  <si>
    <t>B01.023.002</t>
  </si>
  <si>
    <t>B01.057.001</t>
  </si>
  <si>
    <t>B01.057.002</t>
  </si>
  <si>
    <t>Прием (осмотр, консультация) врача-хирурга первичный</t>
  </si>
  <si>
    <t>Прием (осмотр, консультация) врача-хирурга повторный</t>
  </si>
  <si>
    <t>Удаление ногтевых пластинок</t>
  </si>
  <si>
    <t xml:space="preserve">A16.01.028
</t>
  </si>
  <si>
    <t xml:space="preserve">A16.01.027
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</si>
  <si>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</si>
  <si>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</si>
  <si>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</si>
  <si>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</si>
  <si>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A11.04.004</t>
  </si>
  <si>
    <t xml:space="preserve">Наложение гипсовой повязки при переломах костей
</t>
  </si>
  <si>
    <t xml:space="preserve">A15.03.003
</t>
  </si>
  <si>
    <t xml:space="preserve">Снятие гипсовой повязки (лонгеты)
</t>
  </si>
  <si>
    <t xml:space="preserve">A15.03.010
</t>
  </si>
  <si>
    <t xml:space="preserve">Эзофагогастродуоденоскопия </t>
  </si>
  <si>
    <t xml:space="preserve">A03.16.001
</t>
  </si>
  <si>
    <t>A04.14.001</t>
  </si>
  <si>
    <t xml:space="preserve">Ультразвуковое исследование поджелудочной железы
</t>
  </si>
  <si>
    <t xml:space="preserve">A04.15.001
</t>
  </si>
  <si>
    <t xml:space="preserve">Ультразвуковое исследование селезенки
</t>
  </si>
  <si>
    <t xml:space="preserve">A04.06.001
</t>
  </si>
  <si>
    <t xml:space="preserve">Ультразвуковое исследование почек и надпочечников
</t>
  </si>
  <si>
    <t xml:space="preserve">A04.28.001
</t>
  </si>
  <si>
    <t xml:space="preserve">Ультразвуковое исследование мочевого пузыря
</t>
  </si>
  <si>
    <t xml:space="preserve">A04.28.002.003
</t>
  </si>
  <si>
    <t xml:space="preserve">Ультразвуковое исследование предстательной железы
</t>
  </si>
  <si>
    <t xml:space="preserve">A04.21.001
</t>
  </si>
  <si>
    <t xml:space="preserve">Ультразвуковое исследование органов малого таза (комплексное)
</t>
  </si>
  <si>
    <t xml:space="preserve">A04.30.010
</t>
  </si>
  <si>
    <t xml:space="preserve">Ультразвуковое исследование щитовидной железы и паращитовидных желез
</t>
  </si>
  <si>
    <t xml:space="preserve">A04.22.001
</t>
  </si>
  <si>
    <t xml:space="preserve">Ультразвуковое исследование молочных желез
</t>
  </si>
  <si>
    <t xml:space="preserve">A04.20.002
</t>
  </si>
  <si>
    <t xml:space="preserve">A04.16.001
</t>
  </si>
  <si>
    <t xml:space="preserve">Ультразвуковое исследование органов брюшной полости (комплексное, включает УЗИ поджелудочной железы, печени, желчного пузыря, селезенки, почек и надпочечников)
</t>
  </si>
  <si>
    <t xml:space="preserve">Дистанционное наблюдение за функциональными показателями внешнего дыхания (спирография)
</t>
  </si>
  <si>
    <t xml:space="preserve">A12.09.001.004
</t>
  </si>
  <si>
    <t xml:space="preserve">Компьютерная реоэнцефалография
</t>
  </si>
  <si>
    <t xml:space="preserve">A05.23.002.001
</t>
  </si>
  <si>
    <t xml:space="preserve">Электроэнцефалография
</t>
  </si>
  <si>
    <t xml:space="preserve">A05.23.003
</t>
  </si>
  <si>
    <t xml:space="preserve">Холтеровское мониторирование сердечного ритма
</t>
  </si>
  <si>
    <t xml:space="preserve">A05.10.008
</t>
  </si>
  <si>
    <t xml:space="preserve">Велоэргометрия
</t>
  </si>
  <si>
    <t xml:space="preserve">A12.10.005
</t>
  </si>
  <si>
    <t xml:space="preserve">Суточное мониторирование артериального давления
</t>
  </si>
  <si>
    <t xml:space="preserve">A02.12.002.001
</t>
  </si>
  <si>
    <t xml:space="preserve">Регистрация электрокардиограммы
</t>
  </si>
  <si>
    <t xml:space="preserve">A05.10.006
</t>
  </si>
  <si>
    <t xml:space="preserve">Расшифровка, описание и интерпретация электрокардиографических данных
</t>
  </si>
  <si>
    <t xml:space="preserve">A05.10.004
</t>
  </si>
  <si>
    <t xml:space="preserve">Прием (осмотр, консультация) врача-офтальмолога первичный
</t>
  </si>
  <si>
    <t xml:space="preserve">Прием (осмотр, консультация) врача-офтальмолога повторный
</t>
  </si>
  <si>
    <t xml:space="preserve">B01.029.001
</t>
  </si>
  <si>
    <t xml:space="preserve">B01.029.002
</t>
  </si>
  <si>
    <t xml:space="preserve">Рефрактометрия
</t>
  </si>
  <si>
    <t xml:space="preserve">A03.26.008
</t>
  </si>
  <si>
    <t xml:space="preserve">Удаление контагиозного моллюска, вскрытие малых ретенционных кист век и конъюнктивы, ячменя, абсцесса века
</t>
  </si>
  <si>
    <t xml:space="preserve">A16.26.014
</t>
  </si>
  <si>
    <t xml:space="preserve">Нагрузочно-разгрузовные пробы для исследования регуляции внутриглазного давления
</t>
  </si>
  <si>
    <t xml:space="preserve">A12.26.007
</t>
  </si>
  <si>
    <t xml:space="preserve">Пара- и ретробульбарные инъекции
</t>
  </si>
  <si>
    <t xml:space="preserve">A11.26.011
</t>
  </si>
  <si>
    <t xml:space="preserve">Прием (осмотр, консультация) врача-оториноларинголога первичный
</t>
  </si>
  <si>
    <t xml:space="preserve">Прием (осмотр, консультация) врача-оториноларинголога повторный
</t>
  </si>
  <si>
    <t xml:space="preserve">B01.028.001
</t>
  </si>
  <si>
    <t xml:space="preserve">B01.028.002
</t>
  </si>
  <si>
    <t xml:space="preserve">Пункция околоносовых пазух
</t>
  </si>
  <si>
    <t xml:space="preserve">A11.08.004
</t>
  </si>
  <si>
    <t xml:space="preserve">Удаление инородного тела глотки или гортани
</t>
  </si>
  <si>
    <t xml:space="preserve">A16.08.007
</t>
  </si>
  <si>
    <t xml:space="preserve">Прием (осмотр, консультация) врача-уролога первичный
</t>
  </si>
  <si>
    <t xml:space="preserve">Прием (осмотр, консультация) врача-уролога повторный
</t>
  </si>
  <si>
    <t xml:space="preserve">B01.053.001
</t>
  </si>
  <si>
    <t xml:space="preserve">B01.053.002
</t>
  </si>
  <si>
    <t xml:space="preserve">Эпифаринголарингоскопия
</t>
  </si>
  <si>
    <t xml:space="preserve">A03.08.007
</t>
  </si>
  <si>
    <t>Колоноскопия</t>
  </si>
  <si>
    <t>А03.18.001</t>
  </si>
  <si>
    <t>А03.19.004</t>
  </si>
  <si>
    <t>Ректосигмоидоскопия</t>
  </si>
  <si>
    <t xml:space="preserve">Прием (осмотр, консультация) врача-эндокринолога первичный
</t>
  </si>
  <si>
    <t xml:space="preserve">Прием (осмотр, консультация) врача-эндокринолога повторный
</t>
  </si>
  <si>
    <t xml:space="preserve">B01.058.001
</t>
  </si>
  <si>
    <t xml:space="preserve">B01.058.002
</t>
  </si>
  <si>
    <t xml:space="preserve">Прием (осмотр, консультация) врача-кардиолога первичный
</t>
  </si>
  <si>
    <t xml:space="preserve">Прием (осмотр, консультация) врача-кардиолога повторный
</t>
  </si>
  <si>
    <t xml:space="preserve">B01.015.001
</t>
  </si>
  <si>
    <t xml:space="preserve">B01.015.002
</t>
  </si>
  <si>
    <t xml:space="preserve">Прием (осмотр, консультация) врача-акушера-гинеколога первичный
</t>
  </si>
  <si>
    <t xml:space="preserve">Прием (осмотр, консультация) врача-акушера-гинеколога повторный
</t>
  </si>
  <si>
    <t xml:space="preserve">B01.001.001
</t>
  </si>
  <si>
    <t xml:space="preserve">B01.001.002
</t>
  </si>
  <si>
    <t>Кольпоскопия</t>
  </si>
  <si>
    <t xml:space="preserve">A03.20.001
</t>
  </si>
  <si>
    <t xml:space="preserve">Биопсия шейки матки радиоволновая
</t>
  </si>
  <si>
    <t xml:space="preserve">A11.20.011.001
</t>
  </si>
  <si>
    <t xml:space="preserve">Введение внутриматочной спирали
</t>
  </si>
  <si>
    <t xml:space="preserve">A11.20.014
</t>
  </si>
  <si>
    <t xml:space="preserve">Биопсия шейки матки ножевая
</t>
  </si>
  <si>
    <t xml:space="preserve">A11.20.011.003
</t>
  </si>
  <si>
    <t xml:space="preserve">Радиоволновая терапия шейки матки
</t>
  </si>
  <si>
    <t xml:space="preserve">A16.20.036.003
</t>
  </si>
  <si>
    <t>Удаление внутриматочной спирали</t>
  </si>
  <si>
    <t xml:space="preserve">A11.20.015
</t>
  </si>
  <si>
    <t xml:space="preserve">Получение соскоба с шейки матки
</t>
  </si>
  <si>
    <t xml:space="preserve">A11.20.025
</t>
  </si>
  <si>
    <t xml:space="preserve">Иссечение грануляции
</t>
  </si>
  <si>
    <t xml:space="preserve">A16.01.030
</t>
  </si>
  <si>
    <t xml:space="preserve">Удаление инородного тела из влагалища
</t>
  </si>
  <si>
    <t xml:space="preserve">A16.20.059
</t>
  </si>
  <si>
    <t xml:space="preserve">Раздельное диагностическое выскабливание цервикального канала
</t>
  </si>
  <si>
    <t xml:space="preserve">A11.20.008.002
</t>
  </si>
  <si>
    <t xml:space="preserve">Получение влагалищного мазка
</t>
  </si>
  <si>
    <t xml:space="preserve">A11.20.005
</t>
  </si>
  <si>
    <t xml:space="preserve">Биопсия тканей матки
</t>
  </si>
  <si>
    <t xml:space="preserve">A11.20.003
</t>
  </si>
  <si>
    <t xml:space="preserve">Ультразвуковое исследование лимфатических узлов (одна анатомическая зона)
</t>
  </si>
  <si>
    <t xml:space="preserve">A04.06.002
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</si>
  <si>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</si>
  <si>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 xml:space="preserve">B01.047.009
</t>
  </si>
  <si>
    <t xml:space="preserve">Внутримышечное введение лекарственных препаратов
</t>
  </si>
  <si>
    <t xml:space="preserve">A11.02.002
</t>
  </si>
  <si>
    <t xml:space="preserve">Дуплексное сканирование брюшной аорты и ее висцеральных ветвей
</t>
  </si>
  <si>
    <t xml:space="preserve">A04.12.003.001
</t>
  </si>
  <si>
    <t>А04.23.002</t>
  </si>
  <si>
    <t>Эхоэнцефалография</t>
  </si>
  <si>
    <t>А12.10.001</t>
  </si>
  <si>
    <t>Электрокардиография с физической нагрузкой</t>
  </si>
  <si>
    <t>А12.09.002.001</t>
  </si>
  <si>
    <t>Исследование дыхательных объемов с применением лекарственных препаратов</t>
  </si>
  <si>
    <t>Подбор очковой коррекции зрения</t>
  </si>
  <si>
    <t>А23.26.001</t>
  </si>
  <si>
    <t>Периметрия статическая</t>
  </si>
  <si>
    <t>А02.26.005</t>
  </si>
  <si>
    <t>Офтальмоскопия (определение состояния глазного дна)</t>
  </si>
  <si>
    <t>А02.26.003</t>
  </si>
  <si>
    <t>А11.26.016</t>
  </si>
  <si>
    <t>Субконъюнктивальная инъекция</t>
  </si>
  <si>
    <t>Электростимуляция (внутритканевая электростимуляция  по методу профессора Герасимова А.А. (ВТЭС))</t>
  </si>
  <si>
    <t>А17.30.035</t>
  </si>
  <si>
    <t>А11.04.006</t>
  </si>
  <si>
    <t>Удаление  мозоли</t>
  </si>
  <si>
    <t>Вскрытие панариция</t>
  </si>
  <si>
    <t xml:space="preserve">A16.01.002
</t>
  </si>
  <si>
    <t>А16.04.051</t>
  </si>
  <si>
    <t xml:space="preserve">Удаление доброкачественных новообразований кожи методом электрокоагуляции
</t>
  </si>
  <si>
    <t xml:space="preserve">A16.01.017.001
</t>
  </si>
  <si>
    <t>Удаление доброкачественных новообразований подкожно-жировой клетчатки</t>
  </si>
  <si>
    <t>А16.01.018</t>
  </si>
  <si>
    <t>А16.02.003</t>
  </si>
  <si>
    <t xml:space="preserve">Удаление новообразования сухожилия
</t>
  </si>
  <si>
    <t>Удаление доброкачественных новообразований кожи</t>
  </si>
  <si>
    <t>А16.01.017</t>
  </si>
  <si>
    <t>Удаление атеромы</t>
  </si>
  <si>
    <t>А16.01.016</t>
  </si>
  <si>
    <t>Услуги кабинета хирурга, травматолога-ортопеда</t>
  </si>
  <si>
    <t xml:space="preserve">Широкое иссечение новообразования мягких тканей
</t>
  </si>
  <si>
    <t>А16.30.032.001</t>
  </si>
  <si>
    <t xml:space="preserve">Иссечение множественных новообразований мягких тканей
</t>
  </si>
  <si>
    <t>А16.30.032.004</t>
  </si>
  <si>
    <t>А16.01.011</t>
  </si>
  <si>
    <t xml:space="preserve">Вскрытие и дренирование флегмоны (абсцесса)
</t>
  </si>
  <si>
    <t>А16.01.012</t>
  </si>
  <si>
    <t xml:space="preserve">Удаление инородного тела с рассечением мягких тканей
</t>
  </si>
  <si>
    <t>А16.30.066</t>
  </si>
  <si>
    <t>А04.10.002</t>
  </si>
  <si>
    <t xml:space="preserve">Наложение повязки при нарушении целостности кожных покровов
</t>
  </si>
  <si>
    <t>А15.01.001</t>
  </si>
  <si>
    <t xml:space="preserve">Наложение повязки при ожогах
</t>
  </si>
  <si>
    <t>А15.01.001.001</t>
  </si>
  <si>
    <t xml:space="preserve">Наложение повязки при гнойных заболеваниях кожи и подкожной клетчатки
</t>
  </si>
  <si>
    <t>А15.01.002</t>
  </si>
  <si>
    <t xml:space="preserve">Взятие крови из пальца
</t>
  </si>
  <si>
    <t xml:space="preserve">A11.05.001
</t>
  </si>
  <si>
    <t xml:space="preserve">Взятие крови из периферической вены
</t>
  </si>
  <si>
    <t xml:space="preserve">A11.12.009
</t>
  </si>
  <si>
    <t>Исследование уровня свободного и связанного билирубина в крови</t>
  </si>
  <si>
    <t>A09.05.022</t>
  </si>
  <si>
    <t xml:space="preserve">Тональная аудиометрия с речевым процессором в свободном звуковом поле
</t>
  </si>
  <si>
    <t xml:space="preserve">A12.25.001.003
</t>
  </si>
  <si>
    <t xml:space="preserve">A03.25.001
</t>
  </si>
  <si>
    <t xml:space="preserve">Получение соскоба из уретры
</t>
  </si>
  <si>
    <t xml:space="preserve">A11.28.006.001
</t>
  </si>
  <si>
    <t>оказываемые в поликлинике Лечебно-профилактического объединения АО "Монди СЛПК"</t>
  </si>
  <si>
    <t xml:space="preserve">Исследование уровня ракового эмбрионального антигена в крови
</t>
  </si>
  <si>
    <t xml:space="preserve">Дуплексное сканирование сосудов (артерий и вен) верхних конечностей
</t>
  </si>
  <si>
    <t xml:space="preserve">A04.12.005
</t>
  </si>
  <si>
    <t xml:space="preserve">Дуплексное сканирование сосудов (артерий и вен) нижних конечностей
</t>
  </si>
  <si>
    <t xml:space="preserve">A04.12.006
</t>
  </si>
  <si>
    <t xml:space="preserve">Дуплексное сканирование экстракраниальных отделов брахиоцефальных артерий
</t>
  </si>
  <si>
    <t xml:space="preserve">A04.12.005.005
</t>
  </si>
  <si>
    <t xml:space="preserve">Внутривенное введение лекарственных препаратов
</t>
  </si>
  <si>
    <t>А11.12.003</t>
  </si>
  <si>
    <t xml:space="preserve">Удаление полипа женских половых органов
</t>
  </si>
  <si>
    <t xml:space="preserve">A16.20.084
</t>
  </si>
  <si>
    <t>А22.08.002</t>
  </si>
  <si>
    <t>Воздействие ультразвуком при заболеваниях верхних дыхательных путей  ("Тонзиллор-2")</t>
  </si>
  <si>
    <t>А04.08.001</t>
  </si>
  <si>
    <t xml:space="preserve">Определение чувствительности микроорганизмов к антимикробным химиотерапевтическим препаратам
</t>
  </si>
  <si>
    <t xml:space="preserve">A26.30.004
</t>
  </si>
  <si>
    <t xml:space="preserve">Удаление ушной серы
</t>
  </si>
  <si>
    <t xml:space="preserve">A16.25.007
</t>
  </si>
  <si>
    <t xml:space="preserve">Получение материала из верхних дыхательных путей
</t>
  </si>
  <si>
    <t xml:space="preserve">A11.08.010
</t>
  </si>
  <si>
    <t xml:space="preserve">Вскрытие фурункула носа
</t>
  </si>
  <si>
    <t xml:space="preserve">A16.08.018
</t>
  </si>
  <si>
    <t>Промывание лакун миндалин (шприцом)</t>
  </si>
  <si>
    <t>А16.08.016</t>
  </si>
  <si>
    <t xml:space="preserve">A26.08.005
</t>
  </si>
  <si>
    <t>Код услуги в соответствии с номенклатурой МУ</t>
  </si>
  <si>
    <t>1.1</t>
  </si>
  <si>
    <t>1.2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</si>
  <si>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</si>
  <si>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</si>
  <si>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</si>
  <si>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</si>
  <si>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</si>
  <si>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</si>
  <si>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</si>
  <si>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</si>
  <si>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</si>
  <si>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</si>
  <si>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</si>
  <si>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</si>
  <si>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</si>
  <si>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</si>
  <si>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</si>
  <si>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</si>
  <si>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</si>
  <si>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</si>
  <si>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</si>
  <si>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</si>
  <si>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</si>
  <si>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</si>
  <si>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</si>
  <si>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</si>
  <si>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</si>
  <si>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</si>
  <si>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</si>
  <si>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</si>
  <si>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</si>
  <si>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</si>
  <si>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</si>
  <si>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</si>
  <si>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</si>
  <si>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</si>
  <si>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</si>
  <si>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</si>
  <si>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</si>
  <si>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</si>
  <si>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</si>
  <si>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</si>
  <si>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</si>
  <si>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</si>
  <si>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</si>
  <si>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</si>
  <si>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</si>
  <si>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</si>
  <si>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</si>
  <si>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</si>
  <si>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</si>
  <si>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</si>
  <si>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</si>
  <si>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</si>
  <si>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</si>
  <si>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</si>
  <si>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</si>
  <si>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</si>
  <si>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</si>
  <si>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</si>
  <si>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</si>
  <si>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</si>
  <si>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</si>
  <si>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</si>
  <si>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</si>
  <si>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</si>
  <si>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</si>
  <si>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</si>
  <si>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</si>
  <si>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</si>
  <si>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</si>
  <si>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</si>
  <si>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</si>
  <si>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</si>
  <si>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</si>
  <si>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</si>
  <si>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</si>
  <si>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</si>
  <si>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</si>
  <si>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</si>
  <si>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</si>
  <si>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</si>
  <si>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</si>
  <si>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</si>
  <si>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</si>
  <si>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</si>
  <si>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</si>
  <si>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</si>
  <si>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</si>
  <si>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</si>
  <si>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</si>
  <si>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</si>
  <si>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</t>
  </si>
  <si>
    <t>9.1</t>
  </si>
  <si>
    <t>9.2</t>
  </si>
  <si>
    <t>10</t>
  </si>
  <si>
    <t>10.1</t>
  </si>
  <si>
    <t>10.2</t>
  </si>
  <si>
    <t>11</t>
  </si>
  <si>
    <t>11.1</t>
  </si>
  <si>
    <t>11.2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</si>
  <si>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</si>
  <si>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</si>
  <si>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</si>
  <si>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</si>
  <si>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</si>
  <si>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</si>
  <si>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</si>
  <si>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</si>
  <si>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</si>
  <si>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</si>
  <si>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</si>
  <si>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</si>
  <si>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</si>
  <si>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</si>
  <si>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</si>
  <si>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</si>
  <si>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</t>
  </si>
  <si>
    <t>13.1</t>
  </si>
  <si>
    <t>14</t>
  </si>
  <si>
    <t>14.1</t>
  </si>
  <si>
    <t>14.2</t>
  </si>
  <si>
    <t>14.3</t>
  </si>
  <si>
    <t>14.4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</si>
  <si>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</si>
  <si>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</si>
  <si>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</si>
  <si>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</si>
  <si>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</si>
  <si>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</si>
  <si>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</si>
  <si>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</si>
  <si>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</si>
  <si>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</si>
  <si>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</si>
  <si>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</si>
  <si>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</si>
  <si>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</si>
  <si>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</si>
  <si>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</si>
  <si>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</si>
  <si>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</si>
  <si>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</si>
  <si>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</si>
  <si>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</si>
  <si>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</si>
  <si>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</si>
  <si>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</si>
  <si>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</si>
  <si>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</si>
  <si>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</si>
  <si>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</si>
  <si>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</si>
  <si>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</si>
  <si>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</si>
  <si>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</si>
  <si>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</si>
  <si>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</si>
  <si>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</si>
  <si>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</si>
  <si>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</si>
  <si>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</si>
  <si>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</si>
  <si>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</si>
  <si>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</si>
  <si>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</si>
  <si>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</si>
  <si>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</si>
  <si>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</si>
  <si>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</si>
  <si>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</si>
  <si>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</si>
  <si>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</si>
  <si>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</si>
  <si>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</si>
  <si>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</si>
  <si>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</si>
  <si>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</si>
  <si>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</si>
  <si>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</si>
  <si>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</si>
  <si>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</si>
  <si>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</si>
  <si>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</si>
  <si>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</si>
  <si>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</si>
  <si>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</si>
  <si>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</si>
  <si>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</si>
  <si>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</si>
  <si>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</si>
  <si>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</si>
  <si>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</si>
  <si>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</si>
  <si>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</si>
  <si>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</si>
  <si>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</si>
  <si>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</si>
  <si>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</si>
  <si>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</si>
  <si>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</si>
  <si>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</si>
  <si>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</si>
  <si>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</si>
  <si>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</si>
  <si>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17</t>
  </si>
  <si>
    <t>17.1</t>
  </si>
  <si>
    <t>17.2</t>
  </si>
  <si>
    <t>17.3</t>
  </si>
  <si>
    <t>17.4</t>
  </si>
  <si>
    <t>17.5</t>
  </si>
  <si>
    <t>17.6</t>
  </si>
  <si>
    <t>17.7</t>
  </si>
  <si>
    <t>Ультразвуковое исследование околоносовых пазух (Sinuscan)</t>
  </si>
  <si>
    <t>Ультразвуковое исследование печени ( в т.ч. желчный пузырь)</t>
  </si>
  <si>
    <t xml:space="preserve">Околосуставное введение лекарственных препаратов (без стоимости лекарственных средств)
</t>
  </si>
  <si>
    <t xml:space="preserve">Околосуставное введение лекарственных препаратов (лечение пяточной шпоры методом медикаментозной блокады, без стоимости лекарственных средств)
</t>
  </si>
  <si>
    <t xml:space="preserve">Вскрытие фурункула (курбункула)
</t>
  </si>
  <si>
    <t>Эхокардиография (УЗИ сердца)</t>
  </si>
  <si>
    <t xml:space="preserve">Исследование уровня ионизированного кальция в крови
</t>
  </si>
  <si>
    <t xml:space="preserve">A09.05.206
</t>
  </si>
  <si>
    <t>Определение электролитов на анализаторе</t>
  </si>
  <si>
    <t>18</t>
  </si>
  <si>
    <t>Гирудотерапия</t>
  </si>
  <si>
    <t>18.1</t>
  </si>
  <si>
    <t>18.2</t>
  </si>
  <si>
    <t xml:space="preserve">A14.05.001
</t>
  </si>
  <si>
    <t xml:space="preserve">Постановка пиявок
</t>
  </si>
  <si>
    <t>Консультация врача-гирудотерапевта</t>
  </si>
  <si>
    <t>Внутрисуставное введение лекарственных препаратов (без стоимости лекарственных средств)</t>
  </si>
  <si>
    <t xml:space="preserve">Внутрисуставное введение заменителей (протезов) синовиальной жидкости (без стоимости лекарственных средств)
</t>
  </si>
  <si>
    <t>A26.06.082.001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</si>
  <si>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(сифилис)
</t>
  </si>
  <si>
    <t>A26.20.017.001</t>
  </si>
  <si>
    <t xml:space="preserve">Микроскопическое исследование отделяемого женских половых органов на трихомонады (Trichomonas vaginalis)
</t>
  </si>
  <si>
    <t xml:space="preserve">Микроскопическое исследование отделяемого женских половых органов на гонококк (Neisseria gonorrhoeae)
</t>
  </si>
  <si>
    <t xml:space="preserve">A26.20.001
</t>
  </si>
  <si>
    <t>15.60</t>
  </si>
  <si>
    <t>15.61</t>
  </si>
  <si>
    <t>15.62</t>
  </si>
  <si>
    <t>16.21</t>
  </si>
  <si>
    <t>Медицинская справка о прохождении онкоосмотра</t>
  </si>
  <si>
    <t>справка</t>
  </si>
  <si>
    <t>16.22</t>
  </si>
  <si>
    <t>16.23</t>
  </si>
  <si>
    <t>16.24</t>
  </si>
  <si>
    <t>16.25</t>
  </si>
  <si>
    <t xml:space="preserve">Микробиологическое (культуральное) исследование слизи с миндалин и задней стенки глотки на аэробные и факультативно-анаэробные микроорганизмы (в т.ч.стафилококк)
</t>
  </si>
  <si>
    <t>А26.19.003</t>
  </si>
  <si>
    <t>Микробиологическое (культуральное) исследование фекалий/ректального мазка на микроорганизмы рода сальмонелла</t>
  </si>
  <si>
    <t>А26.19.063</t>
  </si>
  <si>
    <t>Молекулярно-биологическое исследование фекалий на микроорганизмы рода шигелла</t>
  </si>
  <si>
    <t>Профилактический прием (осмотр, консультация) акушеркой</t>
  </si>
  <si>
    <t xml:space="preserve">Вестибулометрия (ИВА)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</si>
</sst>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9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8" fillId="0" borderId="4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/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49" fontId="12" fillId="0" borderId="5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3" fillId="0" borderId="8" xfId="0" applyFont="1" applyFill="1" applyBorder="1" applyAlignment="1">
      <alignment vertical="center"/>
    </xf>
    <xf numFmtId="49" fontId="12" fillId="0" borderId="19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16" fontId="13" fillId="0" borderId="8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9" fontId="12" fillId="0" borderId="2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9" fontId="12" fillId="4" borderId="5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49" fontId="12" fillId="4" borderId="22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/>
    </xf>
    <xf numFmtId="0" fontId="11" fillId="4" borderId="18" xfId="0" applyFont="1" applyFill="1" applyBorder="1" applyAlignment="1">
      <alignment horizontal="center" vertical="center" wrapText="1"/>
    </xf>
    <xf numFmtId="1" fontId="11" fillId="4" borderId="15" xfId="0" applyNumberFormat="1" applyFont="1" applyFill="1" applyBorder="1" applyAlignment="1">
      <alignment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60" zoomScaleNormal="100" workbookViewId="0">
      <selection activeCell="Q14" sqref="Q14"/>
    </sheetView>
  </sheetViews>
  <sheetFormatPr defaultRowHeight="15" x14ac:dyDescent="0.25"/>
  <cols>
    <col min="1" max="1" width="13.85546875" style="32" customWidth="1"/>
    <col min="2" max="2" width="19.7109375" customWidth="1"/>
    <col min="8" max="8" width="28.85546875" customWidth="1"/>
    <col min="9" max="9" width="21.140625" style="2" customWidth="1"/>
    <col min="10" max="10" width="18.28515625" customWidth="1"/>
  </cols>
  <sheetData>
    <row r="1" spans="1:10" ht="15.75" x14ac:dyDescent="0.25">
      <c r="A1" s="33"/>
      <c r="B1" s="34"/>
      <c r="C1" s="34"/>
      <c r="D1" s="34"/>
      <c r="E1" s="34"/>
      <c r="F1" s="34"/>
      <c r="G1" s="34"/>
      <c r="H1" s="34"/>
      <c r="I1" s="35"/>
      <c r="J1" s="36"/>
    </row>
    <row r="2" spans="1:10" ht="18" x14ac:dyDescent="0.25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5" customHeight="1" x14ac:dyDescent="0.25">
      <c r="A3" s="163" t="s">
        <v>398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8.7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</row>
    <row r="5" spans="1:10" s="1" customFormat="1" ht="22.5" customHeight="1" thickBot="1" x14ac:dyDescent="0.3">
      <c r="A5" s="33"/>
      <c r="B5" s="37"/>
      <c r="C5" s="37"/>
      <c r="D5" s="37"/>
      <c r="E5" s="37"/>
      <c r="F5" s="37"/>
      <c r="G5" s="38"/>
      <c r="H5" s="38"/>
      <c r="I5" s="38"/>
      <c r="J5" s="38"/>
    </row>
    <row r="6" spans="1:10" ht="63.75" customHeight="1" thickBot="1" x14ac:dyDescent="0.3">
      <c r="A6" s="59" t="s">
        <v>1</v>
      </c>
      <c r="B6" s="60" t="s">
        <v>424</v>
      </c>
      <c r="C6" s="89" t="s">
        <v>2</v>
      </c>
      <c r="D6" s="89"/>
      <c r="E6" s="89"/>
      <c r="F6" s="89"/>
      <c r="G6" s="89"/>
      <c r="H6" s="89"/>
      <c r="I6" s="60" t="s">
        <v>3</v>
      </c>
      <c r="J6" s="61" t="s">
        <v>4</v>
      </c>
    </row>
    <row r="7" spans="1:10" ht="28.5" customHeight="1" x14ac:dyDescent="0.25">
      <c r="A7" s="130">
        <v>1</v>
      </c>
      <c r="B7" s="131"/>
      <c r="C7" s="132" t="s">
        <v>5</v>
      </c>
      <c r="D7" s="132"/>
      <c r="E7" s="132"/>
      <c r="F7" s="132"/>
      <c r="G7" s="132"/>
      <c r="H7" s="132"/>
      <c r="I7" s="133"/>
      <c r="J7" s="134"/>
    </row>
    <row r="8" spans="1:10" s="4" customFormat="1" ht="30" customHeight="1" x14ac:dyDescent="0.25">
      <c r="A8" s="49" t="s">
        <v>425</v>
      </c>
      <c r="B8" s="40" t="s">
        <v>206</v>
      </c>
      <c r="C8" s="77" t="s">
        <v>204</v>
      </c>
      <c r="D8" s="77"/>
      <c r="E8" s="77"/>
      <c r="F8" s="77"/>
      <c r="G8" s="77"/>
      <c r="H8" s="77"/>
      <c r="I8" s="40" t="s">
        <v>6</v>
      </c>
      <c r="J8" s="50">
        <v>800</v>
      </c>
    </row>
    <row r="9" spans="1:10" s="4" customFormat="1" ht="30" customHeight="1" thickBot="1" x14ac:dyDescent="0.3">
      <c r="A9" s="51" t="s">
        <v>426</v>
      </c>
      <c r="B9" s="52" t="s">
        <v>207</v>
      </c>
      <c r="C9" s="78" t="s">
        <v>205</v>
      </c>
      <c r="D9" s="78"/>
      <c r="E9" s="78"/>
      <c r="F9" s="78"/>
      <c r="G9" s="78"/>
      <c r="H9" s="78"/>
      <c r="I9" s="52" t="s">
        <v>6</v>
      </c>
      <c r="J9" s="54">
        <v>550</v>
      </c>
    </row>
    <row r="10" spans="1:10" s="4" customFormat="1" ht="30" customHeight="1" x14ac:dyDescent="0.25">
      <c r="A10" s="135" t="s">
        <v>427</v>
      </c>
      <c r="B10" s="136"/>
      <c r="C10" s="137" t="s">
        <v>9</v>
      </c>
      <c r="D10" s="137"/>
      <c r="E10" s="137"/>
      <c r="F10" s="137"/>
      <c r="G10" s="137"/>
      <c r="H10" s="137"/>
      <c r="I10" s="138"/>
      <c r="J10" s="139"/>
    </row>
    <row r="11" spans="1:10" s="4" customFormat="1" ht="30" customHeight="1" x14ac:dyDescent="0.25">
      <c r="A11" s="49" t="s">
        <v>428</v>
      </c>
      <c r="B11" s="40" t="s">
        <v>210</v>
      </c>
      <c r="C11" s="77" t="s">
        <v>208</v>
      </c>
      <c r="D11" s="77"/>
      <c r="E11" s="77"/>
      <c r="F11" s="77"/>
      <c r="G11" s="77"/>
      <c r="H11" s="77"/>
      <c r="I11" s="40" t="s">
        <v>6</v>
      </c>
      <c r="J11" s="50">
        <v>800</v>
      </c>
    </row>
    <row r="12" spans="1:10" s="4" customFormat="1" ht="28.5" customHeight="1" x14ac:dyDescent="0.25">
      <c r="A12" s="49" t="s">
        <v>429</v>
      </c>
      <c r="B12" s="40" t="s">
        <v>211</v>
      </c>
      <c r="C12" s="77" t="s">
        <v>209</v>
      </c>
      <c r="D12" s="77"/>
      <c r="E12" s="77"/>
      <c r="F12" s="77"/>
      <c r="G12" s="77"/>
      <c r="H12" s="77"/>
      <c r="I12" s="40" t="s">
        <v>6</v>
      </c>
      <c r="J12" s="50">
        <v>550</v>
      </c>
    </row>
    <row r="13" spans="1:10" s="4" customFormat="1" ht="39.75" customHeight="1" x14ac:dyDescent="0.25">
      <c r="A13" s="49" t="s">
        <v>430</v>
      </c>
      <c r="B13" s="40" t="s">
        <v>354</v>
      </c>
      <c r="C13" s="77" t="s">
        <v>353</v>
      </c>
      <c r="D13" s="77"/>
      <c r="E13" s="77"/>
      <c r="F13" s="77"/>
      <c r="G13" s="77"/>
      <c r="H13" s="77"/>
      <c r="I13" s="39" t="s">
        <v>10</v>
      </c>
      <c r="J13" s="50">
        <v>715</v>
      </c>
    </row>
    <row r="14" spans="1:10" s="4" customFormat="1" ht="48.75" customHeight="1" thickBot="1" x14ac:dyDescent="0.3">
      <c r="A14" s="51" t="s">
        <v>431</v>
      </c>
      <c r="B14" s="52" t="s">
        <v>355</v>
      </c>
      <c r="C14" s="78" t="s">
        <v>640</v>
      </c>
      <c r="D14" s="78"/>
      <c r="E14" s="78"/>
      <c r="F14" s="78"/>
      <c r="G14" s="78"/>
      <c r="H14" s="78"/>
      <c r="I14" s="52" t="s">
        <v>11</v>
      </c>
      <c r="J14" s="54">
        <v>700</v>
      </c>
    </row>
    <row r="15" spans="1:10" s="4" customFormat="1" ht="30" customHeight="1" x14ac:dyDescent="0.25">
      <c r="A15" s="135" t="s">
        <v>432</v>
      </c>
      <c r="B15" s="136"/>
      <c r="C15" s="137" t="s">
        <v>370</v>
      </c>
      <c r="D15" s="137"/>
      <c r="E15" s="137"/>
      <c r="F15" s="137"/>
      <c r="G15" s="137"/>
      <c r="H15" s="137"/>
      <c r="I15" s="140"/>
      <c r="J15" s="139"/>
    </row>
    <row r="16" spans="1:10" s="4" customFormat="1" ht="30" customHeight="1" x14ac:dyDescent="0.25">
      <c r="A16" s="49" t="s">
        <v>433</v>
      </c>
      <c r="B16" s="40" t="s">
        <v>212</v>
      </c>
      <c r="C16" s="77" t="s">
        <v>214</v>
      </c>
      <c r="D16" s="77"/>
      <c r="E16" s="77"/>
      <c r="F16" s="77"/>
      <c r="G16" s="77"/>
      <c r="H16" s="77"/>
      <c r="I16" s="40" t="s">
        <v>6</v>
      </c>
      <c r="J16" s="50">
        <v>800</v>
      </c>
    </row>
    <row r="17" spans="1:10" s="4" customFormat="1" ht="30" customHeight="1" x14ac:dyDescent="0.25">
      <c r="A17" s="49" t="s">
        <v>434</v>
      </c>
      <c r="B17" s="40" t="s">
        <v>213</v>
      </c>
      <c r="C17" s="77" t="s">
        <v>215</v>
      </c>
      <c r="D17" s="77"/>
      <c r="E17" s="77"/>
      <c r="F17" s="77"/>
      <c r="G17" s="77"/>
      <c r="H17" s="77"/>
      <c r="I17" s="40" t="s">
        <v>6</v>
      </c>
      <c r="J17" s="50">
        <v>550</v>
      </c>
    </row>
    <row r="18" spans="1:10" s="4" customFormat="1" ht="37.5" customHeight="1" x14ac:dyDescent="0.25">
      <c r="A18" s="49" t="s">
        <v>435</v>
      </c>
      <c r="B18" s="40" t="s">
        <v>219</v>
      </c>
      <c r="C18" s="77" t="s">
        <v>220</v>
      </c>
      <c r="D18" s="77"/>
      <c r="E18" s="77"/>
      <c r="F18" s="77"/>
      <c r="G18" s="77"/>
      <c r="H18" s="77"/>
      <c r="I18" s="40" t="s">
        <v>6</v>
      </c>
      <c r="J18" s="50">
        <v>800</v>
      </c>
    </row>
    <row r="19" spans="1:10" s="4" customFormat="1" ht="39" customHeight="1" x14ac:dyDescent="0.25">
      <c r="A19" s="49" t="s">
        <v>436</v>
      </c>
      <c r="B19" s="40" t="s">
        <v>221</v>
      </c>
      <c r="C19" s="77" t="s">
        <v>222</v>
      </c>
      <c r="D19" s="77"/>
      <c r="E19" s="77"/>
      <c r="F19" s="77"/>
      <c r="G19" s="77"/>
      <c r="H19" s="77"/>
      <c r="I19" s="40" t="s">
        <v>6</v>
      </c>
      <c r="J19" s="50">
        <v>550</v>
      </c>
    </row>
    <row r="20" spans="1:10" s="4" customFormat="1" ht="30" customHeight="1" x14ac:dyDescent="0.25">
      <c r="A20" s="49" t="s">
        <v>437</v>
      </c>
      <c r="B20" s="39" t="s">
        <v>217</v>
      </c>
      <c r="C20" s="77" t="s">
        <v>356</v>
      </c>
      <c r="D20" s="77"/>
      <c r="E20" s="77"/>
      <c r="F20" s="77"/>
      <c r="G20" s="77"/>
      <c r="H20" s="77"/>
      <c r="I20" s="40" t="s">
        <v>11</v>
      </c>
      <c r="J20" s="50">
        <v>580</v>
      </c>
    </row>
    <row r="21" spans="1:10" s="4" customFormat="1" ht="30" customHeight="1" x14ac:dyDescent="0.25">
      <c r="A21" s="49" t="s">
        <v>438</v>
      </c>
      <c r="B21" s="39" t="s">
        <v>218</v>
      </c>
      <c r="C21" s="77" t="s">
        <v>216</v>
      </c>
      <c r="D21" s="77"/>
      <c r="E21" s="77"/>
      <c r="F21" s="77"/>
      <c r="G21" s="77"/>
      <c r="H21" s="77"/>
      <c r="I21" s="40" t="s">
        <v>11</v>
      </c>
      <c r="J21" s="50">
        <v>580</v>
      </c>
    </row>
    <row r="22" spans="1:10" s="4" customFormat="1" ht="30" customHeight="1" x14ac:dyDescent="0.25">
      <c r="A22" s="49" t="s">
        <v>439</v>
      </c>
      <c r="B22" s="39" t="s">
        <v>358</v>
      </c>
      <c r="C22" s="81" t="s">
        <v>357</v>
      </c>
      <c r="D22" s="81"/>
      <c r="E22" s="81"/>
      <c r="F22" s="81"/>
      <c r="G22" s="81"/>
      <c r="H22" s="81"/>
      <c r="I22" s="40" t="s">
        <v>11</v>
      </c>
      <c r="J22" s="50">
        <v>690</v>
      </c>
    </row>
    <row r="23" spans="1:10" s="4" customFormat="1" ht="45.75" customHeight="1" x14ac:dyDescent="0.25">
      <c r="A23" s="49" t="s">
        <v>440</v>
      </c>
      <c r="B23" s="39" t="s">
        <v>361</v>
      </c>
      <c r="C23" s="81" t="s">
        <v>360</v>
      </c>
      <c r="D23" s="81"/>
      <c r="E23" s="81"/>
      <c r="F23" s="81"/>
      <c r="G23" s="81"/>
      <c r="H23" s="81"/>
      <c r="I23" s="40" t="s">
        <v>11</v>
      </c>
      <c r="J23" s="50">
        <v>1200</v>
      </c>
    </row>
    <row r="24" spans="1:10" s="4" customFormat="1" ht="41.25" customHeight="1" x14ac:dyDescent="0.25">
      <c r="A24" s="49" t="s">
        <v>441</v>
      </c>
      <c r="B24" s="39" t="s">
        <v>363</v>
      </c>
      <c r="C24" s="81" t="s">
        <v>362</v>
      </c>
      <c r="D24" s="81"/>
      <c r="E24" s="81"/>
      <c r="F24" s="81"/>
      <c r="G24" s="81"/>
      <c r="H24" s="81"/>
      <c r="I24" s="40" t="s">
        <v>11</v>
      </c>
      <c r="J24" s="50">
        <v>1000</v>
      </c>
    </row>
    <row r="25" spans="1:10" s="4" customFormat="1" ht="30" customHeight="1" x14ac:dyDescent="0.25">
      <c r="A25" s="49" t="s">
        <v>442</v>
      </c>
      <c r="B25" s="39" t="s">
        <v>364</v>
      </c>
      <c r="C25" s="81" t="s">
        <v>365</v>
      </c>
      <c r="D25" s="81"/>
      <c r="E25" s="81"/>
      <c r="F25" s="81"/>
      <c r="G25" s="81"/>
      <c r="H25" s="81"/>
      <c r="I25" s="40" t="s">
        <v>11</v>
      </c>
      <c r="J25" s="50">
        <v>1500</v>
      </c>
    </row>
    <row r="26" spans="1:10" s="4" customFormat="1" ht="30" customHeight="1" x14ac:dyDescent="0.25">
      <c r="A26" s="49" t="s">
        <v>443</v>
      </c>
      <c r="B26" s="39" t="s">
        <v>367</v>
      </c>
      <c r="C26" s="81" t="s">
        <v>366</v>
      </c>
      <c r="D26" s="81"/>
      <c r="E26" s="81"/>
      <c r="F26" s="81"/>
      <c r="G26" s="81"/>
      <c r="H26" s="81"/>
      <c r="I26" s="40" t="s">
        <v>11</v>
      </c>
      <c r="J26" s="50">
        <v>1100</v>
      </c>
    </row>
    <row r="27" spans="1:10" s="4" customFormat="1" ht="30" customHeight="1" x14ac:dyDescent="0.25">
      <c r="A27" s="49" t="s">
        <v>444</v>
      </c>
      <c r="B27" s="39" t="s">
        <v>369</v>
      </c>
      <c r="C27" s="81" t="s">
        <v>368</v>
      </c>
      <c r="D27" s="81"/>
      <c r="E27" s="81"/>
      <c r="F27" s="81"/>
      <c r="G27" s="81"/>
      <c r="H27" s="81"/>
      <c r="I27" s="40" t="s">
        <v>11</v>
      </c>
      <c r="J27" s="50">
        <v>800</v>
      </c>
    </row>
    <row r="28" spans="1:10" s="4" customFormat="1" ht="35.1" customHeight="1" x14ac:dyDescent="0.25">
      <c r="A28" s="49" t="s">
        <v>445</v>
      </c>
      <c r="B28" s="40" t="s">
        <v>372</v>
      </c>
      <c r="C28" s="77" t="s">
        <v>371</v>
      </c>
      <c r="D28" s="77"/>
      <c r="E28" s="77"/>
      <c r="F28" s="77"/>
      <c r="G28" s="77"/>
      <c r="H28" s="77"/>
      <c r="I28" s="40" t="s">
        <v>11</v>
      </c>
      <c r="J28" s="50">
        <v>1500</v>
      </c>
    </row>
    <row r="29" spans="1:10" s="4" customFormat="1" ht="39.75" customHeight="1" x14ac:dyDescent="0.25">
      <c r="A29" s="49" t="s">
        <v>446</v>
      </c>
      <c r="B29" s="40" t="s">
        <v>374</v>
      </c>
      <c r="C29" s="77" t="s">
        <v>373</v>
      </c>
      <c r="D29" s="77"/>
      <c r="E29" s="77"/>
      <c r="F29" s="77"/>
      <c r="G29" s="77"/>
      <c r="H29" s="77"/>
      <c r="I29" s="40" t="s">
        <v>11</v>
      </c>
      <c r="J29" s="50">
        <v>2000</v>
      </c>
    </row>
    <row r="30" spans="1:10" s="4" customFormat="1" ht="39.75" customHeight="1" x14ac:dyDescent="0.25">
      <c r="A30" s="49" t="s">
        <v>447</v>
      </c>
      <c r="B30" s="40" t="s">
        <v>375</v>
      </c>
      <c r="C30" s="81" t="s">
        <v>642</v>
      </c>
      <c r="D30" s="81"/>
      <c r="E30" s="81"/>
      <c r="F30" s="81"/>
      <c r="G30" s="81"/>
      <c r="H30" s="81"/>
      <c r="I30" s="40" t="s">
        <v>11</v>
      </c>
      <c r="J30" s="50">
        <v>700</v>
      </c>
    </row>
    <row r="31" spans="1:10" s="4" customFormat="1" ht="39.75" customHeight="1" x14ac:dyDescent="0.25">
      <c r="A31" s="49" t="s">
        <v>448</v>
      </c>
      <c r="B31" s="40" t="s">
        <v>377</v>
      </c>
      <c r="C31" s="81" t="s">
        <v>376</v>
      </c>
      <c r="D31" s="81"/>
      <c r="E31" s="81"/>
      <c r="F31" s="81"/>
      <c r="G31" s="81"/>
      <c r="H31" s="81"/>
      <c r="I31" s="40" t="s">
        <v>11</v>
      </c>
      <c r="J31" s="50">
        <v>600</v>
      </c>
    </row>
    <row r="32" spans="1:10" s="4" customFormat="1" ht="39.75" customHeight="1" x14ac:dyDescent="0.25">
      <c r="A32" s="49" t="s">
        <v>449</v>
      </c>
      <c r="B32" s="40" t="s">
        <v>379</v>
      </c>
      <c r="C32" s="81" t="s">
        <v>378</v>
      </c>
      <c r="D32" s="81"/>
      <c r="E32" s="81"/>
      <c r="F32" s="81"/>
      <c r="G32" s="81"/>
      <c r="H32" s="81"/>
      <c r="I32" s="40" t="s">
        <v>11</v>
      </c>
      <c r="J32" s="50">
        <v>700</v>
      </c>
    </row>
    <row r="33" spans="1:10" s="4" customFormat="1" ht="33.75" customHeight="1" x14ac:dyDescent="0.25">
      <c r="A33" s="49" t="s">
        <v>450</v>
      </c>
      <c r="B33" s="40" t="s">
        <v>223</v>
      </c>
      <c r="C33" s="81" t="s">
        <v>654</v>
      </c>
      <c r="D33" s="81"/>
      <c r="E33" s="81"/>
      <c r="F33" s="81"/>
      <c r="G33" s="81"/>
      <c r="H33" s="81"/>
      <c r="I33" s="40" t="s">
        <v>11</v>
      </c>
      <c r="J33" s="50">
        <v>1000</v>
      </c>
    </row>
    <row r="34" spans="1:10" s="4" customFormat="1" ht="60.75" customHeight="1" x14ac:dyDescent="0.25">
      <c r="A34" s="49" t="s">
        <v>451</v>
      </c>
      <c r="B34" s="40" t="s">
        <v>359</v>
      </c>
      <c r="C34" s="77" t="s">
        <v>655</v>
      </c>
      <c r="D34" s="77"/>
      <c r="E34" s="77"/>
      <c r="F34" s="77"/>
      <c r="G34" s="77"/>
      <c r="H34" s="77"/>
      <c r="I34" s="40" t="s">
        <v>11</v>
      </c>
      <c r="J34" s="50">
        <v>1000</v>
      </c>
    </row>
    <row r="35" spans="1:10" s="4" customFormat="1" ht="60" customHeight="1" x14ac:dyDescent="0.25">
      <c r="A35" s="49" t="s">
        <v>452</v>
      </c>
      <c r="B35" s="40" t="s">
        <v>355</v>
      </c>
      <c r="C35" s="77" t="s">
        <v>641</v>
      </c>
      <c r="D35" s="77"/>
      <c r="E35" s="77"/>
      <c r="F35" s="77"/>
      <c r="G35" s="77"/>
      <c r="H35" s="77"/>
      <c r="I35" s="40" t="s">
        <v>11</v>
      </c>
      <c r="J35" s="50">
        <v>700</v>
      </c>
    </row>
    <row r="36" spans="1:10" s="4" customFormat="1" ht="30" customHeight="1" x14ac:dyDescent="0.2">
      <c r="A36" s="49" t="s">
        <v>453</v>
      </c>
      <c r="B36" s="41" t="s">
        <v>225</v>
      </c>
      <c r="C36" s="87" t="s">
        <v>224</v>
      </c>
      <c r="D36" s="87"/>
      <c r="E36" s="87"/>
      <c r="F36" s="87"/>
      <c r="G36" s="87"/>
      <c r="H36" s="87"/>
      <c r="I36" s="40" t="s">
        <v>11</v>
      </c>
      <c r="J36" s="50">
        <v>870</v>
      </c>
    </row>
    <row r="37" spans="1:10" s="4" customFormat="1" ht="30" customHeight="1" x14ac:dyDescent="0.2">
      <c r="A37" s="49" t="s">
        <v>454</v>
      </c>
      <c r="B37" s="39" t="s">
        <v>227</v>
      </c>
      <c r="C37" s="87" t="s">
        <v>226</v>
      </c>
      <c r="D37" s="87"/>
      <c r="E37" s="87"/>
      <c r="F37" s="87"/>
      <c r="G37" s="87"/>
      <c r="H37" s="87"/>
      <c r="I37" s="40" t="s">
        <v>11</v>
      </c>
      <c r="J37" s="50">
        <v>750</v>
      </c>
    </row>
    <row r="38" spans="1:10" s="4" customFormat="1" ht="37.5" customHeight="1" x14ac:dyDescent="0.25">
      <c r="A38" s="49" t="s">
        <v>455</v>
      </c>
      <c r="B38" s="39" t="s">
        <v>382</v>
      </c>
      <c r="C38" s="82" t="s">
        <v>381</v>
      </c>
      <c r="D38" s="82"/>
      <c r="E38" s="82"/>
      <c r="F38" s="82"/>
      <c r="G38" s="82"/>
      <c r="H38" s="82"/>
      <c r="I38" s="40" t="s">
        <v>11</v>
      </c>
      <c r="J38" s="50">
        <v>300</v>
      </c>
    </row>
    <row r="39" spans="1:10" s="4" customFormat="1" ht="36" customHeight="1" x14ac:dyDescent="0.25">
      <c r="A39" s="49" t="s">
        <v>456</v>
      </c>
      <c r="B39" s="39" t="s">
        <v>384</v>
      </c>
      <c r="C39" s="82" t="s">
        <v>383</v>
      </c>
      <c r="D39" s="82"/>
      <c r="E39" s="82"/>
      <c r="F39" s="82"/>
      <c r="G39" s="82"/>
      <c r="H39" s="82"/>
      <c r="I39" s="40" t="s">
        <v>11</v>
      </c>
      <c r="J39" s="50">
        <v>300</v>
      </c>
    </row>
    <row r="40" spans="1:10" s="4" customFormat="1" ht="51" customHeight="1" x14ac:dyDescent="0.2">
      <c r="A40" s="65" t="s">
        <v>457</v>
      </c>
      <c r="B40" s="47" t="s">
        <v>386</v>
      </c>
      <c r="C40" s="76" t="s">
        <v>385</v>
      </c>
      <c r="D40" s="76"/>
      <c r="E40" s="76"/>
      <c r="F40" s="76"/>
      <c r="G40" s="76"/>
      <c r="H40" s="76"/>
      <c r="I40" s="48" t="s">
        <v>11</v>
      </c>
      <c r="J40" s="67">
        <v>300</v>
      </c>
    </row>
    <row r="41" spans="1:10" s="4" customFormat="1" ht="30" customHeight="1" x14ac:dyDescent="0.25">
      <c r="A41" s="142" t="s">
        <v>458</v>
      </c>
      <c r="B41" s="143"/>
      <c r="C41" s="144" t="s">
        <v>12</v>
      </c>
      <c r="D41" s="144"/>
      <c r="E41" s="144"/>
      <c r="F41" s="144"/>
      <c r="G41" s="144"/>
      <c r="H41" s="144"/>
      <c r="I41" s="145"/>
      <c r="J41" s="146"/>
    </row>
    <row r="42" spans="1:10" s="4" customFormat="1" ht="30" customHeight="1" x14ac:dyDescent="0.2">
      <c r="A42" s="49" t="s">
        <v>459</v>
      </c>
      <c r="B42" s="41" t="s">
        <v>229</v>
      </c>
      <c r="C42" s="77" t="s">
        <v>228</v>
      </c>
      <c r="D42" s="77"/>
      <c r="E42" s="77"/>
      <c r="F42" s="77"/>
      <c r="G42" s="77"/>
      <c r="H42" s="77"/>
      <c r="I42" s="39" t="s">
        <v>13</v>
      </c>
      <c r="J42" s="50">
        <v>2200</v>
      </c>
    </row>
    <row r="43" spans="1:10" s="4" customFormat="1" ht="30" customHeight="1" x14ac:dyDescent="0.25">
      <c r="A43" s="49" t="s">
        <v>460</v>
      </c>
      <c r="B43" s="40" t="s">
        <v>292</v>
      </c>
      <c r="C43" s="77" t="s">
        <v>291</v>
      </c>
      <c r="D43" s="77"/>
      <c r="E43" s="77"/>
      <c r="F43" s="77"/>
      <c r="G43" s="77"/>
      <c r="H43" s="77"/>
      <c r="I43" s="39" t="s">
        <v>13</v>
      </c>
      <c r="J43" s="50">
        <v>3600</v>
      </c>
    </row>
    <row r="44" spans="1:10" s="4" customFormat="1" ht="30" customHeight="1" x14ac:dyDescent="0.25">
      <c r="A44" s="49" t="s">
        <v>461</v>
      </c>
      <c r="B44" s="40" t="s">
        <v>293</v>
      </c>
      <c r="C44" s="77" t="s">
        <v>294</v>
      </c>
      <c r="D44" s="77"/>
      <c r="E44" s="77"/>
      <c r="F44" s="77"/>
      <c r="G44" s="77"/>
      <c r="H44" s="77"/>
      <c r="I44" s="39" t="s">
        <v>13</v>
      </c>
      <c r="J44" s="50">
        <v>2400</v>
      </c>
    </row>
    <row r="45" spans="1:10" s="4" customFormat="1" ht="30" customHeight="1" x14ac:dyDescent="0.25">
      <c r="A45" s="49" t="s">
        <v>462</v>
      </c>
      <c r="B45" s="42" t="s">
        <v>290</v>
      </c>
      <c r="C45" s="77" t="s">
        <v>289</v>
      </c>
      <c r="D45" s="77"/>
      <c r="E45" s="77"/>
      <c r="F45" s="77"/>
      <c r="G45" s="77"/>
      <c r="H45" s="77"/>
      <c r="I45" s="39" t="s">
        <v>13</v>
      </c>
      <c r="J45" s="50">
        <v>1700</v>
      </c>
    </row>
    <row r="46" spans="1:10" s="4" customFormat="1" ht="35.25" customHeight="1" thickBot="1" x14ac:dyDescent="0.3">
      <c r="A46" s="51" t="s">
        <v>463</v>
      </c>
      <c r="B46" s="52"/>
      <c r="C46" s="78" t="s">
        <v>14</v>
      </c>
      <c r="D46" s="78"/>
      <c r="E46" s="78"/>
      <c r="F46" s="78"/>
      <c r="G46" s="78"/>
      <c r="H46" s="78"/>
      <c r="I46" s="53" t="s">
        <v>13</v>
      </c>
      <c r="J46" s="54">
        <v>500</v>
      </c>
    </row>
    <row r="47" spans="1:10" s="4" customFormat="1" ht="30" customHeight="1" x14ac:dyDescent="0.25">
      <c r="A47" s="135" t="s">
        <v>464</v>
      </c>
      <c r="B47" s="136"/>
      <c r="C47" s="137" t="s">
        <v>15</v>
      </c>
      <c r="D47" s="137"/>
      <c r="E47" s="137"/>
      <c r="F47" s="137"/>
      <c r="G47" s="137"/>
      <c r="H47" s="137"/>
      <c r="I47" s="141"/>
      <c r="J47" s="139"/>
    </row>
    <row r="48" spans="1:10" s="4" customFormat="1" ht="30" customHeight="1" x14ac:dyDescent="0.25">
      <c r="A48" s="49" t="s">
        <v>465</v>
      </c>
      <c r="B48" s="43" t="s">
        <v>232</v>
      </c>
      <c r="C48" s="77" t="s">
        <v>231</v>
      </c>
      <c r="D48" s="77"/>
      <c r="E48" s="77"/>
      <c r="F48" s="77"/>
      <c r="G48" s="77"/>
      <c r="H48" s="77"/>
      <c r="I48" s="39" t="s">
        <v>13</v>
      </c>
      <c r="J48" s="50">
        <v>500</v>
      </c>
    </row>
    <row r="49" spans="1:10" s="4" customFormat="1" ht="37.5" customHeight="1" x14ac:dyDescent="0.25">
      <c r="A49" s="49" t="s">
        <v>466</v>
      </c>
      <c r="B49" s="44" t="s">
        <v>230</v>
      </c>
      <c r="C49" s="77" t="s">
        <v>639</v>
      </c>
      <c r="D49" s="77"/>
      <c r="E49" s="77"/>
      <c r="F49" s="77"/>
      <c r="G49" s="77"/>
      <c r="H49" s="77"/>
      <c r="I49" s="39" t="s">
        <v>13</v>
      </c>
      <c r="J49" s="50">
        <v>500</v>
      </c>
    </row>
    <row r="50" spans="1:10" s="4" customFormat="1" ht="30" customHeight="1" x14ac:dyDescent="0.25">
      <c r="A50" s="49" t="s">
        <v>467</v>
      </c>
      <c r="B50" s="43" t="s">
        <v>234</v>
      </c>
      <c r="C50" s="77" t="s">
        <v>233</v>
      </c>
      <c r="D50" s="77"/>
      <c r="E50" s="77"/>
      <c r="F50" s="77"/>
      <c r="G50" s="77"/>
      <c r="H50" s="77"/>
      <c r="I50" s="39" t="s">
        <v>13</v>
      </c>
      <c r="J50" s="50">
        <v>450</v>
      </c>
    </row>
    <row r="51" spans="1:10" s="4" customFormat="1" ht="30" customHeight="1" x14ac:dyDescent="0.25">
      <c r="A51" s="49" t="s">
        <v>468</v>
      </c>
      <c r="B51" s="43" t="s">
        <v>236</v>
      </c>
      <c r="C51" s="77" t="s">
        <v>235</v>
      </c>
      <c r="D51" s="77"/>
      <c r="E51" s="77"/>
      <c r="F51" s="77"/>
      <c r="G51" s="77"/>
      <c r="H51" s="77"/>
      <c r="I51" s="39" t="s">
        <v>13</v>
      </c>
      <c r="J51" s="50">
        <v>550</v>
      </c>
    </row>
    <row r="52" spans="1:10" s="4" customFormat="1" ht="30" customHeight="1" x14ac:dyDescent="0.25">
      <c r="A52" s="49" t="s">
        <v>469</v>
      </c>
      <c r="B52" s="43" t="s">
        <v>238</v>
      </c>
      <c r="C52" s="77" t="s">
        <v>237</v>
      </c>
      <c r="D52" s="77"/>
      <c r="E52" s="77"/>
      <c r="F52" s="77"/>
      <c r="G52" s="77"/>
      <c r="H52" s="77"/>
      <c r="I52" s="39" t="s">
        <v>13</v>
      </c>
      <c r="J52" s="50">
        <v>500</v>
      </c>
    </row>
    <row r="53" spans="1:10" s="4" customFormat="1" ht="30" customHeight="1" x14ac:dyDescent="0.25">
      <c r="A53" s="49" t="s">
        <v>470</v>
      </c>
      <c r="B53" s="43" t="s">
        <v>240</v>
      </c>
      <c r="C53" s="77" t="s">
        <v>239</v>
      </c>
      <c r="D53" s="77"/>
      <c r="E53" s="77"/>
      <c r="F53" s="77"/>
      <c r="G53" s="77"/>
      <c r="H53" s="77"/>
      <c r="I53" s="39" t="s">
        <v>13</v>
      </c>
      <c r="J53" s="50">
        <v>500</v>
      </c>
    </row>
    <row r="54" spans="1:10" s="4" customFormat="1" ht="39.75" customHeight="1" x14ac:dyDescent="0.25">
      <c r="A54" s="49" t="s">
        <v>471</v>
      </c>
      <c r="B54" s="43" t="s">
        <v>242</v>
      </c>
      <c r="C54" s="77" t="s">
        <v>241</v>
      </c>
      <c r="D54" s="77"/>
      <c r="E54" s="77"/>
      <c r="F54" s="77"/>
      <c r="G54" s="77"/>
      <c r="H54" s="77"/>
      <c r="I54" s="39" t="s">
        <v>13</v>
      </c>
      <c r="J54" s="50">
        <v>900</v>
      </c>
    </row>
    <row r="55" spans="1:10" s="4" customFormat="1" ht="39" customHeight="1" x14ac:dyDescent="0.25">
      <c r="A55" s="49" t="s">
        <v>472</v>
      </c>
      <c r="B55" s="43" t="s">
        <v>244</v>
      </c>
      <c r="C55" s="77" t="s">
        <v>243</v>
      </c>
      <c r="D55" s="77"/>
      <c r="E55" s="77"/>
      <c r="F55" s="77"/>
      <c r="G55" s="77"/>
      <c r="H55" s="77"/>
      <c r="I55" s="39" t="s">
        <v>13</v>
      </c>
      <c r="J55" s="50">
        <v>550</v>
      </c>
    </row>
    <row r="56" spans="1:10" s="4" customFormat="1" ht="30" customHeight="1" x14ac:dyDescent="0.25">
      <c r="A56" s="49" t="s">
        <v>473</v>
      </c>
      <c r="B56" s="43" t="s">
        <v>246</v>
      </c>
      <c r="C56" s="77" t="s">
        <v>245</v>
      </c>
      <c r="D56" s="77"/>
      <c r="E56" s="77"/>
      <c r="F56" s="77"/>
      <c r="G56" s="77"/>
      <c r="H56" s="77"/>
      <c r="I56" s="39" t="s">
        <v>13</v>
      </c>
      <c r="J56" s="50">
        <v>750</v>
      </c>
    </row>
    <row r="57" spans="1:10" s="4" customFormat="1" ht="49.5" customHeight="1" x14ac:dyDescent="0.25">
      <c r="A57" s="49" t="s">
        <v>474</v>
      </c>
      <c r="B57" s="43" t="s">
        <v>332</v>
      </c>
      <c r="C57" s="77" t="s">
        <v>331</v>
      </c>
      <c r="D57" s="77"/>
      <c r="E57" s="77"/>
      <c r="F57" s="77"/>
      <c r="G57" s="77"/>
      <c r="H57" s="77"/>
      <c r="I57" s="39" t="s">
        <v>13</v>
      </c>
      <c r="J57" s="50">
        <v>600</v>
      </c>
    </row>
    <row r="58" spans="1:10" s="4" customFormat="1" ht="56.25" customHeight="1" thickBot="1" x14ac:dyDescent="0.3">
      <c r="A58" s="51" t="s">
        <v>475</v>
      </c>
      <c r="B58" s="55" t="s">
        <v>247</v>
      </c>
      <c r="C58" s="78" t="s">
        <v>248</v>
      </c>
      <c r="D58" s="78"/>
      <c r="E58" s="78"/>
      <c r="F58" s="78"/>
      <c r="G58" s="78"/>
      <c r="H58" s="78"/>
      <c r="I58" s="53" t="s">
        <v>13</v>
      </c>
      <c r="J58" s="54">
        <v>1000</v>
      </c>
    </row>
    <row r="59" spans="1:10" s="4" customFormat="1" ht="30" customHeight="1" x14ac:dyDescent="0.25">
      <c r="A59" s="135" t="s">
        <v>476</v>
      </c>
      <c r="B59" s="136"/>
      <c r="C59" s="137" t="s">
        <v>16</v>
      </c>
      <c r="D59" s="137"/>
      <c r="E59" s="137"/>
      <c r="F59" s="137"/>
      <c r="G59" s="137"/>
      <c r="H59" s="137"/>
      <c r="I59" s="141"/>
      <c r="J59" s="139"/>
    </row>
    <row r="60" spans="1:10" s="4" customFormat="1" ht="30" customHeight="1" x14ac:dyDescent="0.25">
      <c r="A60" s="49" t="s">
        <v>477</v>
      </c>
      <c r="B60" s="43" t="s">
        <v>262</v>
      </c>
      <c r="C60" s="77" t="s">
        <v>261</v>
      </c>
      <c r="D60" s="77"/>
      <c r="E60" s="77"/>
      <c r="F60" s="77"/>
      <c r="G60" s="77"/>
      <c r="H60" s="77"/>
      <c r="I60" s="39" t="s">
        <v>13</v>
      </c>
      <c r="J60" s="50">
        <v>140</v>
      </c>
    </row>
    <row r="61" spans="1:10" s="4" customFormat="1" ht="39.75" customHeight="1" x14ac:dyDescent="0.25">
      <c r="A61" s="49" t="s">
        <v>478</v>
      </c>
      <c r="B61" s="43" t="s">
        <v>264</v>
      </c>
      <c r="C61" s="81" t="s">
        <v>263</v>
      </c>
      <c r="D61" s="81"/>
      <c r="E61" s="81"/>
      <c r="F61" s="81"/>
      <c r="G61" s="81"/>
      <c r="H61" s="81"/>
      <c r="I61" s="39" t="s">
        <v>13</v>
      </c>
      <c r="J61" s="50">
        <v>140</v>
      </c>
    </row>
    <row r="62" spans="1:10" s="4" customFormat="1" ht="43.5" customHeight="1" x14ac:dyDescent="0.25">
      <c r="A62" s="49" t="s">
        <v>479</v>
      </c>
      <c r="B62" s="43" t="s">
        <v>250</v>
      </c>
      <c r="C62" s="77" t="s">
        <v>249</v>
      </c>
      <c r="D62" s="77"/>
      <c r="E62" s="77"/>
      <c r="F62" s="77"/>
      <c r="G62" s="77"/>
      <c r="H62" s="77"/>
      <c r="I62" s="39" t="s">
        <v>13</v>
      </c>
      <c r="J62" s="50">
        <v>250</v>
      </c>
    </row>
    <row r="63" spans="1:10" s="4" customFormat="1" ht="30" customHeight="1" x14ac:dyDescent="0.25">
      <c r="A63" s="49" t="s">
        <v>480</v>
      </c>
      <c r="B63" s="44" t="s">
        <v>339</v>
      </c>
      <c r="C63" s="77" t="s">
        <v>340</v>
      </c>
      <c r="D63" s="77"/>
      <c r="E63" s="77"/>
      <c r="F63" s="77"/>
      <c r="G63" s="77"/>
      <c r="H63" s="77"/>
      <c r="I63" s="39" t="s">
        <v>13</v>
      </c>
      <c r="J63" s="50">
        <v>350</v>
      </c>
    </row>
    <row r="64" spans="1:10" s="4" customFormat="1" ht="30" customHeight="1" x14ac:dyDescent="0.25">
      <c r="A64" s="49" t="s">
        <v>481</v>
      </c>
      <c r="B64" s="43" t="s">
        <v>252</v>
      </c>
      <c r="C64" s="77" t="s">
        <v>251</v>
      </c>
      <c r="D64" s="77"/>
      <c r="E64" s="77"/>
      <c r="F64" s="77"/>
      <c r="G64" s="77"/>
      <c r="H64" s="77"/>
      <c r="I64" s="39" t="s">
        <v>13</v>
      </c>
      <c r="J64" s="50">
        <v>400</v>
      </c>
    </row>
    <row r="65" spans="1:10" s="4" customFormat="1" ht="30" customHeight="1" x14ac:dyDescent="0.25">
      <c r="A65" s="49" t="s">
        <v>482</v>
      </c>
      <c r="B65" s="43" t="s">
        <v>341</v>
      </c>
      <c r="C65" s="77" t="s">
        <v>342</v>
      </c>
      <c r="D65" s="77"/>
      <c r="E65" s="77"/>
      <c r="F65" s="77"/>
      <c r="G65" s="77"/>
      <c r="H65" s="77"/>
      <c r="I65" s="39" t="s">
        <v>13</v>
      </c>
      <c r="J65" s="50">
        <v>450</v>
      </c>
    </row>
    <row r="66" spans="1:10" s="4" customFormat="1" ht="35.25" customHeight="1" x14ac:dyDescent="0.25">
      <c r="A66" s="49" t="s">
        <v>483</v>
      </c>
      <c r="B66" s="44" t="s">
        <v>343</v>
      </c>
      <c r="C66" s="77" t="s">
        <v>344</v>
      </c>
      <c r="D66" s="77"/>
      <c r="E66" s="77"/>
      <c r="F66" s="77"/>
      <c r="G66" s="77"/>
      <c r="H66" s="77"/>
      <c r="I66" s="39" t="s">
        <v>13</v>
      </c>
      <c r="J66" s="50">
        <v>500</v>
      </c>
    </row>
    <row r="67" spans="1:10" s="4" customFormat="1" ht="30" customHeight="1" x14ac:dyDescent="0.25">
      <c r="A67" s="49" t="s">
        <v>484</v>
      </c>
      <c r="B67" s="44" t="s">
        <v>380</v>
      </c>
      <c r="C67" s="77" t="s">
        <v>643</v>
      </c>
      <c r="D67" s="77"/>
      <c r="E67" s="77"/>
      <c r="F67" s="77"/>
      <c r="G67" s="77"/>
      <c r="H67" s="77"/>
      <c r="I67" s="39" t="s">
        <v>13</v>
      </c>
      <c r="J67" s="50">
        <v>1000</v>
      </c>
    </row>
    <row r="68" spans="1:10" s="4" customFormat="1" ht="30" customHeight="1" x14ac:dyDescent="0.25">
      <c r="A68" s="49" t="s">
        <v>485</v>
      </c>
      <c r="B68" s="43" t="s">
        <v>258</v>
      </c>
      <c r="C68" s="77" t="s">
        <v>257</v>
      </c>
      <c r="D68" s="77"/>
      <c r="E68" s="77"/>
      <c r="F68" s="77"/>
      <c r="G68" s="77"/>
      <c r="H68" s="77"/>
      <c r="I68" s="39" t="s">
        <v>13</v>
      </c>
      <c r="J68" s="50">
        <v>700</v>
      </c>
    </row>
    <row r="69" spans="1:10" s="4" customFormat="1" ht="30" customHeight="1" x14ac:dyDescent="0.25">
      <c r="A69" s="49" t="s">
        <v>486</v>
      </c>
      <c r="B69" s="43" t="s">
        <v>256</v>
      </c>
      <c r="C69" s="77" t="s">
        <v>255</v>
      </c>
      <c r="D69" s="77"/>
      <c r="E69" s="77"/>
      <c r="F69" s="77"/>
      <c r="G69" s="77"/>
      <c r="H69" s="77"/>
      <c r="I69" s="39" t="s">
        <v>13</v>
      </c>
      <c r="J69" s="50">
        <v>1300</v>
      </c>
    </row>
    <row r="70" spans="1:10" s="4" customFormat="1" ht="30" customHeight="1" x14ac:dyDescent="0.25">
      <c r="A70" s="49" t="s">
        <v>487</v>
      </c>
      <c r="B70" s="43" t="s">
        <v>260</v>
      </c>
      <c r="C70" s="77" t="s">
        <v>259</v>
      </c>
      <c r="D70" s="77"/>
      <c r="E70" s="77"/>
      <c r="F70" s="77"/>
      <c r="G70" s="77"/>
      <c r="H70" s="77"/>
      <c r="I70" s="39" t="s">
        <v>13</v>
      </c>
      <c r="J70" s="50">
        <v>900</v>
      </c>
    </row>
    <row r="71" spans="1:10" s="4" customFormat="1" ht="30" customHeight="1" x14ac:dyDescent="0.25">
      <c r="A71" s="49" t="s">
        <v>488</v>
      </c>
      <c r="B71" s="43" t="s">
        <v>254</v>
      </c>
      <c r="C71" s="77" t="s">
        <v>253</v>
      </c>
      <c r="D71" s="77"/>
      <c r="E71" s="77"/>
      <c r="F71" s="77"/>
      <c r="G71" s="77"/>
      <c r="H71" s="77"/>
      <c r="I71" s="39" t="s">
        <v>13</v>
      </c>
      <c r="J71" s="50">
        <v>900</v>
      </c>
    </row>
    <row r="72" spans="1:10" s="4" customFormat="1" ht="39.75" customHeight="1" x14ac:dyDescent="0.25">
      <c r="A72" s="49" t="s">
        <v>489</v>
      </c>
      <c r="B72" s="43" t="s">
        <v>338</v>
      </c>
      <c r="C72" s="82" t="s">
        <v>337</v>
      </c>
      <c r="D72" s="82"/>
      <c r="E72" s="82"/>
      <c r="F72" s="82"/>
      <c r="G72" s="82"/>
      <c r="H72" s="82"/>
      <c r="I72" s="39" t="s">
        <v>13</v>
      </c>
      <c r="J72" s="50">
        <v>1150</v>
      </c>
    </row>
    <row r="73" spans="1:10" s="4" customFormat="1" ht="39" customHeight="1" x14ac:dyDescent="0.25">
      <c r="A73" s="49" t="s">
        <v>490</v>
      </c>
      <c r="B73" s="43" t="s">
        <v>401</v>
      </c>
      <c r="C73" s="82" t="s">
        <v>400</v>
      </c>
      <c r="D73" s="82"/>
      <c r="E73" s="82"/>
      <c r="F73" s="82"/>
      <c r="G73" s="82"/>
      <c r="H73" s="82"/>
      <c r="I73" s="39" t="s">
        <v>13</v>
      </c>
      <c r="J73" s="50">
        <v>1050</v>
      </c>
    </row>
    <row r="74" spans="1:10" s="4" customFormat="1" ht="36" customHeight="1" x14ac:dyDescent="0.25">
      <c r="A74" s="49" t="s">
        <v>491</v>
      </c>
      <c r="B74" s="43" t="s">
        <v>403</v>
      </c>
      <c r="C74" s="82" t="s">
        <v>402</v>
      </c>
      <c r="D74" s="82"/>
      <c r="E74" s="82"/>
      <c r="F74" s="82"/>
      <c r="G74" s="82"/>
      <c r="H74" s="82"/>
      <c r="I74" s="39" t="s">
        <v>13</v>
      </c>
      <c r="J74" s="50">
        <v>1050</v>
      </c>
    </row>
    <row r="75" spans="1:10" s="4" customFormat="1" ht="41.25" customHeight="1" thickBot="1" x14ac:dyDescent="0.3">
      <c r="A75" s="51" t="s">
        <v>492</v>
      </c>
      <c r="B75" s="55" t="s">
        <v>405</v>
      </c>
      <c r="C75" s="88" t="s">
        <v>404</v>
      </c>
      <c r="D75" s="88"/>
      <c r="E75" s="88"/>
      <c r="F75" s="88"/>
      <c r="G75" s="88"/>
      <c r="H75" s="88"/>
      <c r="I75" s="53" t="s">
        <v>13</v>
      </c>
      <c r="J75" s="54">
        <v>1050</v>
      </c>
    </row>
    <row r="76" spans="1:10" s="4" customFormat="1" ht="30" customHeight="1" x14ac:dyDescent="0.25">
      <c r="A76" s="135" t="s">
        <v>493</v>
      </c>
      <c r="B76" s="136"/>
      <c r="C76" s="137" t="s">
        <v>17</v>
      </c>
      <c r="D76" s="137"/>
      <c r="E76" s="137"/>
      <c r="F76" s="137"/>
      <c r="G76" s="137"/>
      <c r="H76" s="137"/>
      <c r="I76" s="141"/>
      <c r="J76" s="139"/>
    </row>
    <row r="77" spans="1:10" s="4" customFormat="1" ht="42.75" customHeight="1" x14ac:dyDescent="0.25">
      <c r="A77" s="49" t="s">
        <v>494</v>
      </c>
      <c r="B77" s="43" t="s">
        <v>267</v>
      </c>
      <c r="C77" s="77" t="s">
        <v>265</v>
      </c>
      <c r="D77" s="77"/>
      <c r="E77" s="77"/>
      <c r="F77" s="77"/>
      <c r="G77" s="77"/>
      <c r="H77" s="77"/>
      <c r="I77" s="39" t="s">
        <v>6</v>
      </c>
      <c r="J77" s="50">
        <v>800</v>
      </c>
    </row>
    <row r="78" spans="1:10" s="4" customFormat="1" ht="40.5" customHeight="1" x14ac:dyDescent="0.25">
      <c r="A78" s="49" t="s">
        <v>495</v>
      </c>
      <c r="B78" s="43" t="s">
        <v>268</v>
      </c>
      <c r="C78" s="77" t="s">
        <v>266</v>
      </c>
      <c r="D78" s="77"/>
      <c r="E78" s="77"/>
      <c r="F78" s="77"/>
      <c r="G78" s="77"/>
      <c r="H78" s="77"/>
      <c r="I78" s="39" t="s">
        <v>6</v>
      </c>
      <c r="J78" s="50">
        <v>550</v>
      </c>
    </row>
    <row r="79" spans="1:10" s="4" customFormat="1" ht="30" customHeight="1" x14ac:dyDescent="0.25">
      <c r="A79" s="49" t="s">
        <v>496</v>
      </c>
      <c r="B79" s="43" t="s">
        <v>270</v>
      </c>
      <c r="C79" s="77" t="s">
        <v>269</v>
      </c>
      <c r="D79" s="77"/>
      <c r="E79" s="77"/>
      <c r="F79" s="77"/>
      <c r="G79" s="77"/>
      <c r="H79" s="77"/>
      <c r="I79" s="39" t="s">
        <v>6</v>
      </c>
      <c r="J79" s="50">
        <v>190</v>
      </c>
    </row>
    <row r="80" spans="1:10" s="4" customFormat="1" ht="30" customHeight="1" x14ac:dyDescent="0.25">
      <c r="A80" s="49" t="s">
        <v>497</v>
      </c>
      <c r="B80" s="44" t="s">
        <v>346</v>
      </c>
      <c r="C80" s="77" t="s">
        <v>345</v>
      </c>
      <c r="D80" s="77"/>
      <c r="E80" s="77"/>
      <c r="F80" s="77"/>
      <c r="G80" s="77"/>
      <c r="H80" s="77"/>
      <c r="I80" s="39" t="s">
        <v>6</v>
      </c>
      <c r="J80" s="50">
        <v>300</v>
      </c>
    </row>
    <row r="81" spans="1:10" s="4" customFormat="1" ht="30" customHeight="1" x14ac:dyDescent="0.25">
      <c r="A81" s="49" t="s">
        <v>498</v>
      </c>
      <c r="B81" s="43" t="s">
        <v>348</v>
      </c>
      <c r="C81" s="77" t="s">
        <v>347</v>
      </c>
      <c r="D81" s="77"/>
      <c r="E81" s="77"/>
      <c r="F81" s="77"/>
      <c r="G81" s="77"/>
      <c r="H81" s="77"/>
      <c r="I81" s="39" t="s">
        <v>6</v>
      </c>
      <c r="J81" s="50">
        <v>145</v>
      </c>
    </row>
    <row r="82" spans="1:10" s="4" customFormat="1" ht="54.75" customHeight="1" x14ac:dyDescent="0.25">
      <c r="A82" s="49" t="s">
        <v>499</v>
      </c>
      <c r="B82" s="43" t="s">
        <v>272</v>
      </c>
      <c r="C82" s="70" t="s">
        <v>271</v>
      </c>
      <c r="D82" s="71"/>
      <c r="E82" s="71"/>
      <c r="F82" s="71"/>
      <c r="G82" s="71"/>
      <c r="H82" s="72"/>
      <c r="I82" s="39" t="s">
        <v>6</v>
      </c>
      <c r="J82" s="50">
        <v>1000</v>
      </c>
    </row>
    <row r="83" spans="1:10" s="4" customFormat="1" ht="45" customHeight="1" x14ac:dyDescent="0.25">
      <c r="A83" s="49" t="s">
        <v>500</v>
      </c>
      <c r="B83" s="43" t="s">
        <v>274</v>
      </c>
      <c r="C83" s="77" t="s">
        <v>273</v>
      </c>
      <c r="D83" s="77"/>
      <c r="E83" s="77"/>
      <c r="F83" s="77"/>
      <c r="G83" s="77"/>
      <c r="H83" s="77"/>
      <c r="I83" s="39" t="s">
        <v>13</v>
      </c>
      <c r="J83" s="50">
        <v>150</v>
      </c>
    </row>
    <row r="84" spans="1:10" s="4" customFormat="1" ht="30" customHeight="1" x14ac:dyDescent="0.25">
      <c r="A84" s="49" t="s">
        <v>501</v>
      </c>
      <c r="B84" s="44" t="s">
        <v>350</v>
      </c>
      <c r="C84" s="77" t="s">
        <v>349</v>
      </c>
      <c r="D84" s="77"/>
      <c r="E84" s="77"/>
      <c r="F84" s="77"/>
      <c r="G84" s="77"/>
      <c r="H84" s="77"/>
      <c r="I84" s="39" t="s">
        <v>13</v>
      </c>
      <c r="J84" s="50">
        <v>230</v>
      </c>
    </row>
    <row r="85" spans="1:10" s="4" customFormat="1" ht="33.75" customHeight="1" x14ac:dyDescent="0.25">
      <c r="A85" s="49" t="s">
        <v>502</v>
      </c>
      <c r="B85" s="44" t="s">
        <v>351</v>
      </c>
      <c r="C85" s="81" t="s">
        <v>352</v>
      </c>
      <c r="D85" s="81"/>
      <c r="E85" s="81"/>
      <c r="F85" s="81"/>
      <c r="G85" s="81"/>
      <c r="H85" s="81"/>
      <c r="I85" s="39" t="s">
        <v>11</v>
      </c>
      <c r="J85" s="50">
        <v>350</v>
      </c>
    </row>
    <row r="86" spans="1:10" s="4" customFormat="1" ht="36" customHeight="1" thickBot="1" x14ac:dyDescent="0.3">
      <c r="A86" s="51" t="s">
        <v>503</v>
      </c>
      <c r="B86" s="55" t="s">
        <v>276</v>
      </c>
      <c r="C86" s="78" t="s">
        <v>275</v>
      </c>
      <c r="D86" s="78"/>
      <c r="E86" s="78"/>
      <c r="F86" s="78"/>
      <c r="G86" s="78"/>
      <c r="H86" s="78"/>
      <c r="I86" s="53" t="s">
        <v>11</v>
      </c>
      <c r="J86" s="54">
        <v>350</v>
      </c>
    </row>
    <row r="87" spans="1:10" s="4" customFormat="1" ht="30" customHeight="1" x14ac:dyDescent="0.25">
      <c r="A87" s="135" t="s">
        <v>504</v>
      </c>
      <c r="B87" s="136"/>
      <c r="C87" s="137" t="s">
        <v>18</v>
      </c>
      <c r="D87" s="137"/>
      <c r="E87" s="137"/>
      <c r="F87" s="137"/>
      <c r="G87" s="137"/>
      <c r="H87" s="137"/>
      <c r="I87" s="141"/>
      <c r="J87" s="139"/>
    </row>
    <row r="88" spans="1:10" s="4" customFormat="1" ht="42.75" customHeight="1" x14ac:dyDescent="0.25">
      <c r="A88" s="49" t="s">
        <v>505</v>
      </c>
      <c r="B88" s="43" t="s">
        <v>279</v>
      </c>
      <c r="C88" s="77" t="s">
        <v>277</v>
      </c>
      <c r="D88" s="77"/>
      <c r="E88" s="77"/>
      <c r="F88" s="77"/>
      <c r="G88" s="77"/>
      <c r="H88" s="77"/>
      <c r="I88" s="39" t="s">
        <v>6</v>
      </c>
      <c r="J88" s="50">
        <v>1000</v>
      </c>
    </row>
    <row r="89" spans="1:10" s="4" customFormat="1" ht="42.75" customHeight="1" x14ac:dyDescent="0.25">
      <c r="A89" s="49" t="s">
        <v>506</v>
      </c>
      <c r="B89" s="43" t="s">
        <v>280</v>
      </c>
      <c r="C89" s="81" t="s">
        <v>278</v>
      </c>
      <c r="D89" s="81"/>
      <c r="E89" s="81"/>
      <c r="F89" s="81"/>
      <c r="G89" s="81"/>
      <c r="H89" s="81"/>
      <c r="I89" s="39" t="s">
        <v>6</v>
      </c>
      <c r="J89" s="50">
        <v>550</v>
      </c>
    </row>
    <row r="90" spans="1:10" s="4" customFormat="1" ht="36" customHeight="1" x14ac:dyDescent="0.25">
      <c r="A90" s="49" t="s">
        <v>507</v>
      </c>
      <c r="B90" s="44" t="s">
        <v>410</v>
      </c>
      <c r="C90" s="77" t="s">
        <v>411</v>
      </c>
      <c r="D90" s="77"/>
      <c r="E90" s="77"/>
      <c r="F90" s="77"/>
      <c r="G90" s="77"/>
      <c r="H90" s="77"/>
      <c r="I90" s="39" t="s">
        <v>10</v>
      </c>
      <c r="J90" s="50">
        <v>900</v>
      </c>
    </row>
    <row r="91" spans="1:10" s="4" customFormat="1" ht="30" customHeight="1" x14ac:dyDescent="0.25">
      <c r="A91" s="49" t="s">
        <v>508</v>
      </c>
      <c r="B91" s="44" t="s">
        <v>422</v>
      </c>
      <c r="C91" s="77" t="s">
        <v>421</v>
      </c>
      <c r="D91" s="77"/>
      <c r="E91" s="77"/>
      <c r="F91" s="77"/>
      <c r="G91" s="77"/>
      <c r="H91" s="77"/>
      <c r="I91" s="39" t="s">
        <v>11</v>
      </c>
      <c r="J91" s="50">
        <v>400</v>
      </c>
    </row>
    <row r="92" spans="1:10" s="4" customFormat="1" ht="30" customHeight="1" x14ac:dyDescent="0.25">
      <c r="A92" s="49" t="s">
        <v>509</v>
      </c>
      <c r="B92" s="44" t="s">
        <v>412</v>
      </c>
      <c r="C92" s="77" t="s">
        <v>638</v>
      </c>
      <c r="D92" s="77"/>
      <c r="E92" s="77"/>
      <c r="F92" s="77"/>
      <c r="G92" s="77"/>
      <c r="H92" s="77"/>
      <c r="I92" s="39" t="s">
        <v>13</v>
      </c>
      <c r="J92" s="50">
        <v>400</v>
      </c>
    </row>
    <row r="93" spans="1:10" s="4" customFormat="1" ht="30" customHeight="1" x14ac:dyDescent="0.25">
      <c r="A93" s="49" t="s">
        <v>510</v>
      </c>
      <c r="B93" s="43" t="s">
        <v>282</v>
      </c>
      <c r="C93" s="77" t="s">
        <v>281</v>
      </c>
      <c r="D93" s="77"/>
      <c r="E93" s="77"/>
      <c r="F93" s="77"/>
      <c r="G93" s="77"/>
      <c r="H93" s="77"/>
      <c r="I93" s="39" t="s">
        <v>11</v>
      </c>
      <c r="J93" s="50">
        <v>650</v>
      </c>
    </row>
    <row r="94" spans="1:10" s="4" customFormat="1" ht="30" customHeight="1" x14ac:dyDescent="0.25">
      <c r="A94" s="49" t="s">
        <v>511</v>
      </c>
      <c r="B94" s="43" t="s">
        <v>284</v>
      </c>
      <c r="C94" s="77" t="s">
        <v>283</v>
      </c>
      <c r="D94" s="77"/>
      <c r="E94" s="77"/>
      <c r="F94" s="77"/>
      <c r="G94" s="77"/>
      <c r="H94" s="77"/>
      <c r="I94" s="39" t="s">
        <v>11</v>
      </c>
      <c r="J94" s="50">
        <v>300</v>
      </c>
    </row>
    <row r="95" spans="1:10" s="4" customFormat="1" ht="30" customHeight="1" x14ac:dyDescent="0.25">
      <c r="A95" s="49" t="s">
        <v>512</v>
      </c>
      <c r="B95" s="43" t="s">
        <v>416</v>
      </c>
      <c r="C95" s="77" t="s">
        <v>415</v>
      </c>
      <c r="D95" s="77"/>
      <c r="E95" s="77"/>
      <c r="F95" s="77"/>
      <c r="G95" s="77"/>
      <c r="H95" s="77"/>
      <c r="I95" s="39" t="s">
        <v>11</v>
      </c>
      <c r="J95" s="50">
        <v>300</v>
      </c>
    </row>
    <row r="96" spans="1:10" s="4" customFormat="1" ht="30" customHeight="1" x14ac:dyDescent="0.25">
      <c r="A96" s="49" t="s">
        <v>513</v>
      </c>
      <c r="B96" s="43" t="s">
        <v>418</v>
      </c>
      <c r="C96" s="77" t="s">
        <v>417</v>
      </c>
      <c r="D96" s="77"/>
      <c r="E96" s="77"/>
      <c r="F96" s="77"/>
      <c r="G96" s="77"/>
      <c r="H96" s="77"/>
      <c r="I96" s="39" t="s">
        <v>11</v>
      </c>
      <c r="J96" s="50">
        <v>70</v>
      </c>
    </row>
    <row r="97" spans="1:10" s="4" customFormat="1" ht="72.75" customHeight="1" x14ac:dyDescent="0.25">
      <c r="A97" s="49" t="s">
        <v>514</v>
      </c>
      <c r="B97" s="43" t="s">
        <v>423</v>
      </c>
      <c r="C97" s="77" t="s">
        <v>672</v>
      </c>
      <c r="D97" s="77"/>
      <c r="E97" s="77"/>
      <c r="F97" s="77"/>
      <c r="G97" s="77"/>
      <c r="H97" s="77"/>
      <c r="I97" s="39" t="s">
        <v>13</v>
      </c>
      <c r="J97" s="50">
        <v>410</v>
      </c>
    </row>
    <row r="98" spans="1:10" s="4" customFormat="1" ht="39" customHeight="1" x14ac:dyDescent="0.25">
      <c r="A98" s="49" t="s">
        <v>515</v>
      </c>
      <c r="B98" s="43" t="s">
        <v>414</v>
      </c>
      <c r="C98" s="77" t="s">
        <v>413</v>
      </c>
      <c r="D98" s="77"/>
      <c r="E98" s="77"/>
      <c r="F98" s="77"/>
      <c r="G98" s="77"/>
      <c r="H98" s="77"/>
      <c r="I98" s="39" t="s">
        <v>13</v>
      </c>
      <c r="J98" s="50">
        <v>330</v>
      </c>
    </row>
    <row r="99" spans="1:10" s="4" customFormat="1" ht="30" customHeight="1" thickBot="1" x14ac:dyDescent="0.3">
      <c r="A99" s="51" t="s">
        <v>516</v>
      </c>
      <c r="B99" s="63" t="s">
        <v>420</v>
      </c>
      <c r="C99" s="78" t="s">
        <v>419</v>
      </c>
      <c r="D99" s="78"/>
      <c r="E99" s="78"/>
      <c r="F99" s="78"/>
      <c r="G99" s="78"/>
      <c r="H99" s="78"/>
      <c r="I99" s="53" t="s">
        <v>11</v>
      </c>
      <c r="J99" s="54">
        <v>350</v>
      </c>
    </row>
    <row r="100" spans="1:10" s="4" customFormat="1" ht="30" customHeight="1" x14ac:dyDescent="0.25">
      <c r="A100" s="135" t="s">
        <v>517</v>
      </c>
      <c r="B100" s="147"/>
      <c r="C100" s="137" t="s">
        <v>19</v>
      </c>
      <c r="D100" s="137"/>
      <c r="E100" s="137"/>
      <c r="F100" s="137"/>
      <c r="G100" s="137"/>
      <c r="H100" s="137"/>
      <c r="I100" s="141"/>
      <c r="J100" s="139"/>
    </row>
    <row r="101" spans="1:10" s="4" customFormat="1" ht="30" customHeight="1" x14ac:dyDescent="0.25">
      <c r="A101" s="49" t="s">
        <v>518</v>
      </c>
      <c r="B101" s="43" t="s">
        <v>287</v>
      </c>
      <c r="C101" s="77" t="s">
        <v>285</v>
      </c>
      <c r="D101" s="77"/>
      <c r="E101" s="77"/>
      <c r="F101" s="77"/>
      <c r="G101" s="77"/>
      <c r="H101" s="77"/>
      <c r="I101" s="39" t="s">
        <v>6</v>
      </c>
      <c r="J101" s="50">
        <v>1000</v>
      </c>
    </row>
    <row r="102" spans="1:10" s="4" customFormat="1" ht="30" customHeight="1" thickBot="1" x14ac:dyDescent="0.3">
      <c r="A102" s="51" t="s">
        <v>519</v>
      </c>
      <c r="B102" s="55" t="s">
        <v>288</v>
      </c>
      <c r="C102" s="78" t="s">
        <v>286</v>
      </c>
      <c r="D102" s="78"/>
      <c r="E102" s="78"/>
      <c r="F102" s="78"/>
      <c r="G102" s="78"/>
      <c r="H102" s="78"/>
      <c r="I102" s="53" t="s">
        <v>6</v>
      </c>
      <c r="J102" s="54">
        <v>550</v>
      </c>
    </row>
    <row r="103" spans="1:10" s="4" customFormat="1" ht="30" customHeight="1" x14ac:dyDescent="0.25">
      <c r="A103" s="135" t="s">
        <v>520</v>
      </c>
      <c r="B103" s="147"/>
      <c r="C103" s="137" t="s">
        <v>20</v>
      </c>
      <c r="D103" s="137"/>
      <c r="E103" s="137"/>
      <c r="F103" s="137"/>
      <c r="G103" s="137"/>
      <c r="H103" s="137"/>
      <c r="I103" s="141"/>
      <c r="J103" s="139"/>
    </row>
    <row r="104" spans="1:10" s="4" customFormat="1" ht="39.75" customHeight="1" x14ac:dyDescent="0.25">
      <c r="A104" s="49" t="s">
        <v>521</v>
      </c>
      <c r="B104" s="43" t="s">
        <v>297</v>
      </c>
      <c r="C104" s="77" t="s">
        <v>295</v>
      </c>
      <c r="D104" s="77"/>
      <c r="E104" s="77"/>
      <c r="F104" s="77"/>
      <c r="G104" s="77"/>
      <c r="H104" s="77"/>
      <c r="I104" s="39" t="s">
        <v>6</v>
      </c>
      <c r="J104" s="50">
        <v>900</v>
      </c>
    </row>
    <row r="105" spans="1:10" s="4" customFormat="1" ht="41.25" customHeight="1" thickBot="1" x14ac:dyDescent="0.3">
      <c r="A105" s="51" t="s">
        <v>522</v>
      </c>
      <c r="B105" s="55" t="s">
        <v>298</v>
      </c>
      <c r="C105" s="86" t="s">
        <v>296</v>
      </c>
      <c r="D105" s="86"/>
      <c r="E105" s="86"/>
      <c r="F105" s="86"/>
      <c r="G105" s="86"/>
      <c r="H105" s="86"/>
      <c r="I105" s="53" t="s">
        <v>6</v>
      </c>
      <c r="J105" s="54">
        <v>550</v>
      </c>
    </row>
    <row r="106" spans="1:10" s="4" customFormat="1" ht="30" customHeight="1" x14ac:dyDescent="0.25">
      <c r="A106" s="135" t="s">
        <v>523</v>
      </c>
      <c r="B106" s="147"/>
      <c r="C106" s="137" t="s">
        <v>21</v>
      </c>
      <c r="D106" s="137"/>
      <c r="E106" s="137"/>
      <c r="F106" s="137"/>
      <c r="G106" s="137"/>
      <c r="H106" s="137"/>
      <c r="I106" s="141"/>
      <c r="J106" s="139"/>
    </row>
    <row r="107" spans="1:10" s="4" customFormat="1" ht="30" customHeight="1" x14ac:dyDescent="0.25">
      <c r="A107" s="49" t="s">
        <v>524</v>
      </c>
      <c r="B107" s="43" t="s">
        <v>301</v>
      </c>
      <c r="C107" s="77" t="s">
        <v>299</v>
      </c>
      <c r="D107" s="77"/>
      <c r="E107" s="77"/>
      <c r="F107" s="77"/>
      <c r="G107" s="77"/>
      <c r="H107" s="77"/>
      <c r="I107" s="39" t="s">
        <v>6</v>
      </c>
      <c r="J107" s="50">
        <v>1000</v>
      </c>
    </row>
    <row r="108" spans="1:10" s="4" customFormat="1" ht="30" customHeight="1" thickBot="1" x14ac:dyDescent="0.3">
      <c r="A108" s="51" t="s">
        <v>525</v>
      </c>
      <c r="B108" s="55" t="s">
        <v>302</v>
      </c>
      <c r="C108" s="86" t="s">
        <v>300</v>
      </c>
      <c r="D108" s="86"/>
      <c r="E108" s="86"/>
      <c r="F108" s="86"/>
      <c r="G108" s="86"/>
      <c r="H108" s="86"/>
      <c r="I108" s="53" t="s">
        <v>6</v>
      </c>
      <c r="J108" s="54">
        <v>550</v>
      </c>
    </row>
    <row r="109" spans="1:10" s="4" customFormat="1" ht="30" customHeight="1" x14ac:dyDescent="0.25">
      <c r="A109" s="135" t="s">
        <v>526</v>
      </c>
      <c r="B109" s="147"/>
      <c r="C109" s="137" t="s">
        <v>22</v>
      </c>
      <c r="D109" s="137"/>
      <c r="E109" s="137"/>
      <c r="F109" s="137"/>
      <c r="G109" s="137"/>
      <c r="H109" s="137"/>
      <c r="I109" s="141"/>
      <c r="J109" s="139"/>
    </row>
    <row r="110" spans="1:10" s="4" customFormat="1" ht="41.25" customHeight="1" x14ac:dyDescent="0.25">
      <c r="A110" s="49" t="s">
        <v>527</v>
      </c>
      <c r="B110" s="43" t="s">
        <v>305</v>
      </c>
      <c r="C110" s="77" t="s">
        <v>303</v>
      </c>
      <c r="D110" s="77"/>
      <c r="E110" s="77"/>
      <c r="F110" s="77"/>
      <c r="G110" s="77"/>
      <c r="H110" s="77"/>
      <c r="I110" s="39" t="s">
        <v>6</v>
      </c>
      <c r="J110" s="50">
        <v>900</v>
      </c>
    </row>
    <row r="111" spans="1:10" s="4" customFormat="1" ht="43.5" customHeight="1" x14ac:dyDescent="0.25">
      <c r="A111" s="49" t="s">
        <v>528</v>
      </c>
      <c r="B111" s="43" t="s">
        <v>306</v>
      </c>
      <c r="C111" s="77" t="s">
        <v>304</v>
      </c>
      <c r="D111" s="77"/>
      <c r="E111" s="77"/>
      <c r="F111" s="77"/>
      <c r="G111" s="77"/>
      <c r="H111" s="77"/>
      <c r="I111" s="39" t="s">
        <v>6</v>
      </c>
      <c r="J111" s="50">
        <v>600</v>
      </c>
    </row>
    <row r="112" spans="1:10" s="4" customFormat="1" ht="30" customHeight="1" x14ac:dyDescent="0.25">
      <c r="A112" s="49" t="s">
        <v>529</v>
      </c>
      <c r="B112" s="43" t="s">
        <v>328</v>
      </c>
      <c r="C112" s="81" t="s">
        <v>327</v>
      </c>
      <c r="D112" s="81"/>
      <c r="E112" s="81"/>
      <c r="F112" s="81"/>
      <c r="G112" s="81"/>
      <c r="H112" s="81"/>
      <c r="I112" s="39" t="s">
        <v>11</v>
      </c>
      <c r="J112" s="50">
        <v>100</v>
      </c>
    </row>
    <row r="113" spans="1:14" s="4" customFormat="1" ht="30" customHeight="1" x14ac:dyDescent="0.25">
      <c r="A113" s="49" t="s">
        <v>530</v>
      </c>
      <c r="B113" s="43" t="s">
        <v>308</v>
      </c>
      <c r="C113" s="77" t="s">
        <v>307</v>
      </c>
      <c r="D113" s="77"/>
      <c r="E113" s="77"/>
      <c r="F113" s="77"/>
      <c r="G113" s="77"/>
      <c r="H113" s="77"/>
      <c r="I113" s="39" t="s">
        <v>13</v>
      </c>
      <c r="J113" s="50">
        <v>900</v>
      </c>
    </row>
    <row r="114" spans="1:14" s="4" customFormat="1" ht="30" customHeight="1" x14ac:dyDescent="0.25">
      <c r="A114" s="49" t="s">
        <v>531</v>
      </c>
      <c r="B114" s="43" t="s">
        <v>310</v>
      </c>
      <c r="C114" s="77" t="s">
        <v>309</v>
      </c>
      <c r="D114" s="77"/>
      <c r="E114" s="77"/>
      <c r="F114" s="77"/>
      <c r="G114" s="77"/>
      <c r="H114" s="77"/>
      <c r="I114" s="39" t="s">
        <v>23</v>
      </c>
      <c r="J114" s="50">
        <v>1350</v>
      </c>
    </row>
    <row r="115" spans="1:14" s="4" customFormat="1" ht="30" customHeight="1" x14ac:dyDescent="0.25">
      <c r="A115" s="49" t="s">
        <v>532</v>
      </c>
      <c r="B115" s="43" t="s">
        <v>314</v>
      </c>
      <c r="C115" s="81" t="s">
        <v>313</v>
      </c>
      <c r="D115" s="81"/>
      <c r="E115" s="81"/>
      <c r="F115" s="81"/>
      <c r="G115" s="81"/>
      <c r="H115" s="81"/>
      <c r="I115" s="39" t="s">
        <v>23</v>
      </c>
      <c r="J115" s="50">
        <v>700</v>
      </c>
    </row>
    <row r="116" spans="1:14" s="4" customFormat="1" ht="30" customHeight="1" x14ac:dyDescent="0.25">
      <c r="A116" s="49" t="s">
        <v>533</v>
      </c>
      <c r="B116" s="43" t="s">
        <v>316</v>
      </c>
      <c r="C116" s="77" t="s">
        <v>315</v>
      </c>
      <c r="D116" s="77"/>
      <c r="E116" s="77"/>
      <c r="F116" s="77"/>
      <c r="G116" s="77"/>
      <c r="H116" s="77"/>
      <c r="I116" s="39" t="s">
        <v>11</v>
      </c>
      <c r="J116" s="50">
        <v>2700</v>
      </c>
    </row>
    <row r="117" spans="1:14" s="4" customFormat="1" ht="30" customHeight="1" x14ac:dyDescent="0.25">
      <c r="A117" s="49" t="s">
        <v>534</v>
      </c>
      <c r="B117" s="43" t="s">
        <v>312</v>
      </c>
      <c r="C117" s="77" t="s">
        <v>311</v>
      </c>
      <c r="D117" s="77"/>
      <c r="E117" s="77"/>
      <c r="F117" s="77"/>
      <c r="G117" s="77"/>
      <c r="H117" s="77"/>
      <c r="I117" s="39" t="s">
        <v>11</v>
      </c>
      <c r="J117" s="50">
        <v>400</v>
      </c>
    </row>
    <row r="118" spans="1:14" s="4" customFormat="1" ht="30" customHeight="1" x14ac:dyDescent="0.25">
      <c r="A118" s="49" t="s">
        <v>535</v>
      </c>
      <c r="B118" s="43" t="s">
        <v>318</v>
      </c>
      <c r="C118" s="81" t="s">
        <v>317</v>
      </c>
      <c r="D118" s="81"/>
      <c r="E118" s="81"/>
      <c r="F118" s="81"/>
      <c r="G118" s="81"/>
      <c r="H118" s="81"/>
      <c r="I118" s="39" t="s">
        <v>11</v>
      </c>
      <c r="J118" s="50">
        <v>360</v>
      </c>
    </row>
    <row r="119" spans="1:14" s="4" customFormat="1" ht="30" customHeight="1" x14ac:dyDescent="0.25">
      <c r="A119" s="66" t="s">
        <v>536</v>
      </c>
      <c r="B119" s="64" t="s">
        <v>320</v>
      </c>
      <c r="C119" s="81" t="s">
        <v>319</v>
      </c>
      <c r="D119" s="81"/>
      <c r="E119" s="81"/>
      <c r="F119" s="81"/>
      <c r="G119" s="81"/>
      <c r="H119" s="81"/>
      <c r="I119" s="39" t="s">
        <v>11</v>
      </c>
      <c r="J119" s="50">
        <v>600</v>
      </c>
    </row>
    <row r="120" spans="1:14" s="4" customFormat="1" ht="30" customHeight="1" x14ac:dyDescent="0.25">
      <c r="A120" s="49" t="s">
        <v>537</v>
      </c>
      <c r="B120" s="43" t="s">
        <v>322</v>
      </c>
      <c r="C120" s="77" t="s">
        <v>321</v>
      </c>
      <c r="D120" s="77"/>
      <c r="E120" s="77"/>
      <c r="F120" s="77"/>
      <c r="G120" s="77"/>
      <c r="H120" s="77"/>
      <c r="I120" s="39" t="s">
        <v>23</v>
      </c>
      <c r="J120" s="50">
        <v>600</v>
      </c>
    </row>
    <row r="121" spans="1:14" s="4" customFormat="1" ht="39" customHeight="1" x14ac:dyDescent="0.25">
      <c r="A121" s="49" t="s">
        <v>538</v>
      </c>
      <c r="B121" s="43" t="s">
        <v>326</v>
      </c>
      <c r="C121" s="77" t="s">
        <v>325</v>
      </c>
      <c r="D121" s="77"/>
      <c r="E121" s="77"/>
      <c r="F121" s="77"/>
      <c r="G121" s="77"/>
      <c r="H121" s="77"/>
      <c r="I121" s="39" t="s">
        <v>23</v>
      </c>
      <c r="J121" s="50">
        <v>600</v>
      </c>
    </row>
    <row r="122" spans="1:14" s="4" customFormat="1" ht="27" customHeight="1" x14ac:dyDescent="0.25">
      <c r="A122" s="49" t="s">
        <v>539</v>
      </c>
      <c r="B122" s="62" t="s">
        <v>330</v>
      </c>
      <c r="C122" s="83" t="s">
        <v>329</v>
      </c>
      <c r="D122" s="84"/>
      <c r="E122" s="84"/>
      <c r="F122" s="84"/>
      <c r="G122" s="84"/>
      <c r="H122" s="85"/>
      <c r="I122" s="39" t="s">
        <v>23</v>
      </c>
      <c r="J122" s="50">
        <v>600</v>
      </c>
    </row>
    <row r="123" spans="1:14" s="4" customFormat="1" ht="37.5" customHeight="1" x14ac:dyDescent="0.2">
      <c r="A123" s="49" t="s">
        <v>540</v>
      </c>
      <c r="B123" s="43" t="s">
        <v>409</v>
      </c>
      <c r="C123" s="87" t="s">
        <v>408</v>
      </c>
      <c r="D123" s="87"/>
      <c r="E123" s="87"/>
      <c r="F123" s="87"/>
      <c r="G123" s="87"/>
      <c r="H123" s="87"/>
      <c r="I123" s="39" t="s">
        <v>23</v>
      </c>
      <c r="J123" s="50">
        <v>1000</v>
      </c>
    </row>
    <row r="124" spans="1:14" s="4" customFormat="1" ht="30" customHeight="1" thickBot="1" x14ac:dyDescent="0.3">
      <c r="A124" s="51" t="s">
        <v>541</v>
      </c>
      <c r="B124" s="55" t="s">
        <v>324</v>
      </c>
      <c r="C124" s="78" t="s">
        <v>323</v>
      </c>
      <c r="D124" s="78"/>
      <c r="E124" s="78"/>
      <c r="F124" s="78"/>
      <c r="G124" s="78"/>
      <c r="H124" s="78"/>
      <c r="I124" s="39" t="s">
        <v>23</v>
      </c>
      <c r="J124" s="54">
        <v>300</v>
      </c>
    </row>
    <row r="125" spans="1:14" s="4" customFormat="1" ht="30" customHeight="1" x14ac:dyDescent="0.25">
      <c r="A125" s="135" t="s">
        <v>542</v>
      </c>
      <c r="B125" s="147"/>
      <c r="C125" s="137" t="s">
        <v>24</v>
      </c>
      <c r="D125" s="137"/>
      <c r="E125" s="137"/>
      <c r="F125" s="137"/>
      <c r="G125" s="137"/>
      <c r="H125" s="137"/>
      <c r="I125" s="141"/>
      <c r="J125" s="139"/>
    </row>
    <row r="126" spans="1:14" s="4" customFormat="1" ht="52.5" customHeight="1" thickBot="1" x14ac:dyDescent="0.3">
      <c r="A126" s="51" t="s">
        <v>543</v>
      </c>
      <c r="B126" s="55" t="s">
        <v>334</v>
      </c>
      <c r="C126" s="78" t="s">
        <v>333</v>
      </c>
      <c r="D126" s="79"/>
      <c r="E126" s="79"/>
      <c r="F126" s="79"/>
      <c r="G126" s="79"/>
      <c r="H126" s="79"/>
      <c r="I126" s="53" t="s">
        <v>25</v>
      </c>
      <c r="J126" s="54">
        <v>1250</v>
      </c>
      <c r="K126" s="80"/>
      <c r="L126" s="80"/>
      <c r="M126" s="80"/>
      <c r="N126" s="80"/>
    </row>
    <row r="127" spans="1:14" s="4" customFormat="1" ht="30" customHeight="1" x14ac:dyDescent="0.25">
      <c r="A127" s="135" t="s">
        <v>544</v>
      </c>
      <c r="B127" s="147"/>
      <c r="C127" s="137" t="s">
        <v>26</v>
      </c>
      <c r="D127" s="137"/>
      <c r="E127" s="137"/>
      <c r="F127" s="137"/>
      <c r="G127" s="137"/>
      <c r="H127" s="137"/>
      <c r="I127" s="141"/>
      <c r="J127" s="139"/>
    </row>
    <row r="128" spans="1:14" s="4" customFormat="1" ht="30" customHeight="1" x14ac:dyDescent="0.25">
      <c r="A128" s="49" t="s">
        <v>545</v>
      </c>
      <c r="B128" s="44" t="s">
        <v>407</v>
      </c>
      <c r="C128" s="77" t="s">
        <v>406</v>
      </c>
      <c r="D128" s="77"/>
      <c r="E128" s="77"/>
      <c r="F128" s="77"/>
      <c r="G128" s="77"/>
      <c r="H128" s="77"/>
      <c r="I128" s="39" t="s">
        <v>23</v>
      </c>
      <c r="J128" s="50">
        <v>200</v>
      </c>
    </row>
    <row r="129" spans="1:10" s="4" customFormat="1" ht="30" customHeight="1" x14ac:dyDescent="0.25">
      <c r="A129" s="49" t="s">
        <v>546</v>
      </c>
      <c r="B129" s="43" t="s">
        <v>336</v>
      </c>
      <c r="C129" s="77" t="s">
        <v>335</v>
      </c>
      <c r="D129" s="77"/>
      <c r="E129" s="77"/>
      <c r="F129" s="77"/>
      <c r="G129" s="77"/>
      <c r="H129" s="77"/>
      <c r="I129" s="39" t="s">
        <v>23</v>
      </c>
      <c r="J129" s="50">
        <v>130</v>
      </c>
    </row>
    <row r="130" spans="1:10" s="4" customFormat="1" ht="30" customHeight="1" x14ac:dyDescent="0.25">
      <c r="A130" s="49" t="s">
        <v>547</v>
      </c>
      <c r="B130" s="43" t="s">
        <v>390</v>
      </c>
      <c r="C130" s="77" t="s">
        <v>389</v>
      </c>
      <c r="D130" s="77"/>
      <c r="E130" s="77"/>
      <c r="F130" s="77"/>
      <c r="G130" s="77"/>
      <c r="H130" s="77"/>
      <c r="I130" s="39" t="s">
        <v>23</v>
      </c>
      <c r="J130" s="50">
        <v>130</v>
      </c>
    </row>
    <row r="131" spans="1:10" s="4" customFormat="1" ht="30" customHeight="1" thickBot="1" x14ac:dyDescent="0.3">
      <c r="A131" s="51" t="s">
        <v>548</v>
      </c>
      <c r="B131" s="55" t="s">
        <v>388</v>
      </c>
      <c r="C131" s="88" t="s">
        <v>387</v>
      </c>
      <c r="D131" s="88"/>
      <c r="E131" s="88"/>
      <c r="F131" s="88"/>
      <c r="G131" s="88"/>
      <c r="H131" s="88"/>
      <c r="I131" s="53" t="s">
        <v>23</v>
      </c>
      <c r="J131" s="54">
        <v>100</v>
      </c>
    </row>
    <row r="132" spans="1:10" s="4" customFormat="1" ht="30" customHeight="1" x14ac:dyDescent="0.25">
      <c r="A132" s="135" t="s">
        <v>549</v>
      </c>
      <c r="B132" s="148"/>
      <c r="C132" s="137" t="s">
        <v>34</v>
      </c>
      <c r="D132" s="137"/>
      <c r="E132" s="137"/>
      <c r="F132" s="137"/>
      <c r="G132" s="137"/>
      <c r="H132" s="137"/>
      <c r="I132" s="149"/>
      <c r="J132" s="150"/>
    </row>
    <row r="133" spans="1:10" s="4" customFormat="1" ht="52.5" customHeight="1" x14ac:dyDescent="0.25">
      <c r="A133" s="49" t="s">
        <v>550</v>
      </c>
      <c r="B133" s="44" t="str">
        <f>лаборатория!A3</f>
        <v>В03.016.001</v>
      </c>
      <c r="C133" s="77" t="str">
        <f>лаборатория!B3</f>
        <v>Общий клинический анализ крови (гемоглобин, эритроциты, лейкоциты, лейкоцитарная формула, тромбоциты, СОЭ, цветовой показатель)</v>
      </c>
      <c r="D133" s="77"/>
      <c r="E133" s="77"/>
      <c r="F133" s="77"/>
      <c r="G133" s="77"/>
      <c r="H133" s="77"/>
      <c r="I133" s="40" t="s">
        <v>13</v>
      </c>
      <c r="J133" s="50">
        <v>315</v>
      </c>
    </row>
    <row r="134" spans="1:10" s="4" customFormat="1" ht="30" customHeight="1" x14ac:dyDescent="0.25">
      <c r="A134" s="49" t="s">
        <v>551</v>
      </c>
      <c r="B134" s="44" t="str">
        <f>лаборатория!A4</f>
        <v>В03.016.006</v>
      </c>
      <c r="C134" s="77" t="str">
        <f>лаборатория!B4</f>
        <v>Общий (клинический) анализ мочи</v>
      </c>
      <c r="D134" s="77"/>
      <c r="E134" s="77"/>
      <c r="F134" s="77"/>
      <c r="G134" s="77"/>
      <c r="H134" s="77"/>
      <c r="I134" s="40" t="s">
        <v>13</v>
      </c>
      <c r="J134" s="50">
        <v>160</v>
      </c>
    </row>
    <row r="135" spans="1:10" s="4" customFormat="1" ht="30" customHeight="1" x14ac:dyDescent="0.25">
      <c r="A135" s="49" t="s">
        <v>552</v>
      </c>
      <c r="B135" s="44" t="str">
        <f>лаборатория!A5</f>
        <v>В03.016.014</v>
      </c>
      <c r="C135" s="77" t="str">
        <f>лаборатория!B5</f>
        <v>Исследование мочи методом Нечипоренко</v>
      </c>
      <c r="D135" s="77"/>
      <c r="E135" s="77"/>
      <c r="F135" s="77"/>
      <c r="G135" s="77"/>
      <c r="H135" s="77"/>
      <c r="I135" s="40" t="s">
        <v>13</v>
      </c>
      <c r="J135" s="50">
        <v>190</v>
      </c>
    </row>
    <row r="136" spans="1:10" s="4" customFormat="1" ht="30" customHeight="1" x14ac:dyDescent="0.25">
      <c r="A136" s="49" t="s">
        <v>553</v>
      </c>
      <c r="B136" s="44" t="str">
        <f>лаборатория!A6</f>
        <v>В03.016.015</v>
      </c>
      <c r="C136" s="77" t="str">
        <f>лаборатория!B6</f>
        <v>Исследование мочи методом Зимницкого</v>
      </c>
      <c r="D136" s="77"/>
      <c r="E136" s="77"/>
      <c r="F136" s="77"/>
      <c r="G136" s="77"/>
      <c r="H136" s="77"/>
      <c r="I136" s="40" t="s">
        <v>13</v>
      </c>
      <c r="J136" s="50">
        <v>110</v>
      </c>
    </row>
    <row r="137" spans="1:10" s="4" customFormat="1" ht="30" customHeight="1" x14ac:dyDescent="0.25">
      <c r="A137" s="49" t="s">
        <v>554</v>
      </c>
      <c r="B137" s="44" t="str">
        <f>лаборатория!A7</f>
        <v>B 03.005.003</v>
      </c>
      <c r="C137" s="77" t="str">
        <f>лаборатория!B7</f>
        <v>Исследование сосудисто-тромбоцитарного первичного гемостаза (свертываемость и длительность)</v>
      </c>
      <c r="D137" s="77"/>
      <c r="E137" s="77"/>
      <c r="F137" s="77"/>
      <c r="G137" s="77"/>
      <c r="H137" s="77"/>
      <c r="I137" s="40" t="s">
        <v>13</v>
      </c>
      <c r="J137" s="50">
        <v>440</v>
      </c>
    </row>
    <row r="138" spans="1:10" s="4" customFormat="1" ht="30" customHeight="1" x14ac:dyDescent="0.25">
      <c r="A138" s="49" t="s">
        <v>555</v>
      </c>
      <c r="B138" s="44" t="str">
        <f>лаборатория!A8</f>
        <v>А12.05.123</v>
      </c>
      <c r="C138" s="77" t="str">
        <f>лаборатория!B8</f>
        <v>Исследование уровня ретикулоцитов в крови</v>
      </c>
      <c r="D138" s="77"/>
      <c r="E138" s="77"/>
      <c r="F138" s="77"/>
      <c r="G138" s="77"/>
      <c r="H138" s="77"/>
      <c r="I138" s="40" t="s">
        <v>13</v>
      </c>
      <c r="J138" s="50">
        <v>170</v>
      </c>
    </row>
    <row r="139" spans="1:10" s="4" customFormat="1" ht="30" customHeight="1" x14ac:dyDescent="0.25">
      <c r="A139" s="49" t="s">
        <v>556</v>
      </c>
      <c r="B139" s="44" t="str">
        <f>лаборатория!A9</f>
        <v>A12.06.003</v>
      </c>
      <c r="C139" s="77" t="str">
        <f>лаборатория!B9</f>
        <v>Микроскопия крови на обнаружение LE-клеток</v>
      </c>
      <c r="D139" s="77"/>
      <c r="E139" s="77"/>
      <c r="F139" s="77"/>
      <c r="G139" s="77"/>
      <c r="H139" s="77"/>
      <c r="I139" s="40" t="s">
        <v>13</v>
      </c>
      <c r="J139" s="50">
        <v>430</v>
      </c>
    </row>
    <row r="140" spans="1:10" s="4" customFormat="1" ht="30" customHeight="1" x14ac:dyDescent="0.25">
      <c r="A140" s="49" t="s">
        <v>557</v>
      </c>
      <c r="B140" s="44" t="str">
        <f>лаборатория!A10</f>
        <v>А26.05.009</v>
      </c>
      <c r="C140" s="77" t="str">
        <f>лаборатория!B10</f>
        <v>Микроскопическое исследование "толстой капли" и "тонкого" мазка на малярийные плазмодии</v>
      </c>
      <c r="D140" s="77"/>
      <c r="E140" s="77"/>
      <c r="F140" s="77"/>
      <c r="G140" s="77"/>
      <c r="H140" s="77"/>
      <c r="I140" s="40" t="s">
        <v>13</v>
      </c>
      <c r="J140" s="50">
        <v>360</v>
      </c>
    </row>
    <row r="141" spans="1:10" s="4" customFormat="1" ht="30" customHeight="1" x14ac:dyDescent="0.25">
      <c r="A141" s="49" t="s">
        <v>558</v>
      </c>
      <c r="B141" s="44" t="str">
        <f>лаборатория!A12</f>
        <v>А08.09.011</v>
      </c>
      <c r="C141" s="77" t="s">
        <v>189</v>
      </c>
      <c r="D141" s="77"/>
      <c r="E141" s="77"/>
      <c r="F141" s="77"/>
      <c r="G141" s="77"/>
      <c r="H141" s="77"/>
      <c r="I141" s="40" t="s">
        <v>13</v>
      </c>
      <c r="J141" s="50">
        <v>230</v>
      </c>
    </row>
    <row r="142" spans="1:10" s="4" customFormat="1" ht="30" customHeight="1" x14ac:dyDescent="0.25">
      <c r="A142" s="49" t="s">
        <v>559</v>
      </c>
      <c r="B142" s="44" t="str">
        <f>лаборатория!A13</f>
        <v>А26.09.001</v>
      </c>
      <c r="C142" s="77" t="str">
        <f>лаборатория!B13</f>
        <v>Микроскопическое исследование мокроты на микобактерии</v>
      </c>
      <c r="D142" s="77"/>
      <c r="E142" s="77"/>
      <c r="F142" s="77"/>
      <c r="G142" s="77"/>
      <c r="H142" s="77"/>
      <c r="I142" s="40" t="s">
        <v>13</v>
      </c>
      <c r="J142" s="50">
        <v>175</v>
      </c>
    </row>
    <row r="143" spans="1:10" s="4" customFormat="1" ht="30" customHeight="1" x14ac:dyDescent="0.25">
      <c r="A143" s="49" t="s">
        <v>560</v>
      </c>
      <c r="B143" s="44" t="str">
        <f>лаборатория!A14</f>
        <v>А08.08.002</v>
      </c>
      <c r="C143" s="77" t="str">
        <f>лаборатория!B14</f>
        <v>Цитологическое исследование отделяемого верхних дыхательных путей и отпечатков (риноцитограмма)</v>
      </c>
      <c r="D143" s="77"/>
      <c r="E143" s="77"/>
      <c r="F143" s="77"/>
      <c r="G143" s="77"/>
      <c r="H143" s="77"/>
      <c r="I143" s="40" t="s">
        <v>13</v>
      </c>
      <c r="J143" s="50">
        <v>150</v>
      </c>
    </row>
    <row r="144" spans="1:10" s="4" customFormat="1" ht="30" customHeight="1" x14ac:dyDescent="0.25">
      <c r="A144" s="49" t="s">
        <v>561</v>
      </c>
      <c r="B144" s="44" t="str">
        <f>лаборатория!A15</f>
        <v>А26.19.010</v>
      </c>
      <c r="C144" s="77" t="str">
        <f>лаборатория!B15</f>
        <v>Микроскопическое исследование кала на яйца и личинки гельминтов</v>
      </c>
      <c r="D144" s="77"/>
      <c r="E144" s="77"/>
      <c r="F144" s="77"/>
      <c r="G144" s="77"/>
      <c r="H144" s="77"/>
      <c r="I144" s="40" t="s">
        <v>13</v>
      </c>
      <c r="J144" s="50">
        <v>110</v>
      </c>
    </row>
    <row r="145" spans="1:10" s="4" customFormat="1" ht="30" customHeight="1" x14ac:dyDescent="0.25">
      <c r="A145" s="49" t="s">
        <v>562</v>
      </c>
      <c r="B145" s="44" t="str">
        <f>лаборатория!A16</f>
        <v>А09.19.001</v>
      </c>
      <c r="C145" s="77" t="str">
        <f>лаборатория!B16</f>
        <v>Исследование кала на скрытую кровь</v>
      </c>
      <c r="D145" s="77"/>
      <c r="E145" s="77"/>
      <c r="F145" s="77"/>
      <c r="G145" s="77"/>
      <c r="H145" s="77"/>
      <c r="I145" s="40" t="s">
        <v>13</v>
      </c>
      <c r="J145" s="50">
        <v>300</v>
      </c>
    </row>
    <row r="146" spans="1:10" s="4" customFormat="1" ht="30" customHeight="1" x14ac:dyDescent="0.25">
      <c r="A146" s="49" t="s">
        <v>563</v>
      </c>
      <c r="B146" s="44" t="str">
        <f>лаборатория!A17</f>
        <v>А11.19.011.001</v>
      </c>
      <c r="C146" s="77" t="str">
        <f>лаборатория!B17</f>
        <v>Взятие соскоба с перианальной области  на энтеробиоз</v>
      </c>
      <c r="D146" s="77"/>
      <c r="E146" s="77"/>
      <c r="F146" s="77"/>
      <c r="G146" s="77"/>
      <c r="H146" s="77"/>
      <c r="I146" s="40" t="s">
        <v>13</v>
      </c>
      <c r="J146" s="50">
        <v>110</v>
      </c>
    </row>
    <row r="147" spans="1:10" s="4" customFormat="1" ht="30" customHeight="1" x14ac:dyDescent="0.25">
      <c r="A147" s="49" t="s">
        <v>564</v>
      </c>
      <c r="B147" s="44" t="str">
        <f>лаборатория!A18</f>
        <v>А12.19.005</v>
      </c>
      <c r="C147" s="77" t="str">
        <f>лаборатория!B18</f>
        <v>Исследование физических свойств каловых масс</v>
      </c>
      <c r="D147" s="77"/>
      <c r="E147" s="77"/>
      <c r="F147" s="77"/>
      <c r="G147" s="77"/>
      <c r="H147" s="77"/>
      <c r="I147" s="40" t="s">
        <v>13</v>
      </c>
      <c r="J147" s="50">
        <v>230</v>
      </c>
    </row>
    <row r="148" spans="1:10" s="4" customFormat="1" ht="30" customHeight="1" x14ac:dyDescent="0.25">
      <c r="A148" s="49" t="s">
        <v>565</v>
      </c>
      <c r="B148" s="44" t="str">
        <f>лаборатория!A19</f>
        <v>А26.19.011</v>
      </c>
      <c r="C148" s="77" t="str">
        <f>лаборатория!B19</f>
        <v>Микроскопическое исследование кала на простейшие</v>
      </c>
      <c r="D148" s="77"/>
      <c r="E148" s="77"/>
      <c r="F148" s="77"/>
      <c r="G148" s="77"/>
      <c r="H148" s="77"/>
      <c r="I148" s="40" t="s">
        <v>13</v>
      </c>
      <c r="J148" s="50">
        <v>120</v>
      </c>
    </row>
    <row r="149" spans="1:10" s="4" customFormat="1" ht="30" customHeight="1" x14ac:dyDescent="0.25">
      <c r="A149" s="49" t="s">
        <v>566</v>
      </c>
      <c r="B149" s="44" t="str">
        <f>лаборатория!A20</f>
        <v>А12.20.001</v>
      </c>
      <c r="C149" s="77" t="str">
        <f>лаборатория!B20</f>
        <v>Микроскопическое исследование влагалищных мазков</v>
      </c>
      <c r="D149" s="77"/>
      <c r="E149" s="77"/>
      <c r="F149" s="77"/>
      <c r="G149" s="77"/>
      <c r="H149" s="77"/>
      <c r="I149" s="40" t="s">
        <v>13</v>
      </c>
      <c r="J149" s="50">
        <v>220</v>
      </c>
    </row>
    <row r="150" spans="1:10" s="4" customFormat="1" ht="30" customHeight="1" x14ac:dyDescent="0.25">
      <c r="A150" s="49" t="s">
        <v>567</v>
      </c>
      <c r="B150" s="44" t="str">
        <f>лаборатория!A21</f>
        <v>А09.05.044</v>
      </c>
      <c r="C150" s="77" t="str">
        <f>лаборатория!B21</f>
        <v>Определение активности гамма-глютамилтрансферазы в крови</v>
      </c>
      <c r="D150" s="77"/>
      <c r="E150" s="77"/>
      <c r="F150" s="77"/>
      <c r="G150" s="77"/>
      <c r="H150" s="77"/>
      <c r="I150" s="40" t="s">
        <v>13</v>
      </c>
      <c r="J150" s="50">
        <v>150</v>
      </c>
    </row>
    <row r="151" spans="1:10" s="4" customFormat="1" ht="30" customHeight="1" x14ac:dyDescent="0.25">
      <c r="A151" s="49" t="s">
        <v>568</v>
      </c>
      <c r="B151" s="44" t="str">
        <f>лаборатория!A22</f>
        <v>А09.05.065</v>
      </c>
      <c r="C151" s="77" t="str">
        <f>лаборатория!B22</f>
        <v>Исследование уровня тиреотропного гормона ТТГ в  крови</v>
      </c>
      <c r="D151" s="77"/>
      <c r="E151" s="77"/>
      <c r="F151" s="77"/>
      <c r="G151" s="77"/>
      <c r="H151" s="77"/>
      <c r="I151" s="40" t="s">
        <v>13</v>
      </c>
      <c r="J151" s="50">
        <v>250</v>
      </c>
    </row>
    <row r="152" spans="1:10" s="4" customFormat="1" ht="30" customHeight="1" x14ac:dyDescent="0.25">
      <c r="A152" s="49" t="s">
        <v>569</v>
      </c>
      <c r="B152" s="44" t="str">
        <f>лаборатория!A23</f>
        <v>А09.05.060</v>
      </c>
      <c r="C152" s="77" t="str">
        <f>лаборатория!B23</f>
        <v>Исследование уровня общего трийодтиронина (Т3) в крови</v>
      </c>
      <c r="D152" s="77"/>
      <c r="E152" s="77"/>
      <c r="F152" s="77"/>
      <c r="G152" s="77"/>
      <c r="H152" s="77"/>
      <c r="I152" s="40" t="s">
        <v>13</v>
      </c>
      <c r="J152" s="50">
        <v>250</v>
      </c>
    </row>
    <row r="153" spans="1:10" s="4" customFormat="1" ht="30" customHeight="1" x14ac:dyDescent="0.25">
      <c r="A153" s="49" t="s">
        <v>570</v>
      </c>
      <c r="B153" s="44" t="str">
        <f>лаборатория!A24</f>
        <v>А09.05.064</v>
      </c>
      <c r="C153" s="77" t="str">
        <f>лаборатория!B24</f>
        <v>Исследование уровня общего тироксина (Т4)  сыворотки крови</v>
      </c>
      <c r="D153" s="77"/>
      <c r="E153" s="77"/>
      <c r="F153" s="77"/>
      <c r="G153" s="77"/>
      <c r="H153" s="77"/>
      <c r="I153" s="40" t="s">
        <v>13</v>
      </c>
      <c r="J153" s="50">
        <v>250</v>
      </c>
    </row>
    <row r="154" spans="1:10" s="4" customFormat="1" ht="30" customHeight="1" x14ac:dyDescent="0.25">
      <c r="A154" s="49" t="s">
        <v>571</v>
      </c>
      <c r="B154" s="44" t="str">
        <f>лаборатория!A25</f>
        <v>А12.06.045</v>
      </c>
      <c r="C154" s="77" t="str">
        <f>лаборатория!B25</f>
        <v>Определение содержания антител к тиреопероксидазе в крови</v>
      </c>
      <c r="D154" s="77"/>
      <c r="E154" s="77"/>
      <c r="F154" s="77"/>
      <c r="G154" s="77"/>
      <c r="H154" s="77"/>
      <c r="I154" s="40" t="s">
        <v>13</v>
      </c>
      <c r="J154" s="50">
        <v>325</v>
      </c>
    </row>
    <row r="155" spans="1:10" s="4" customFormat="1" ht="30" customHeight="1" x14ac:dyDescent="0.25">
      <c r="A155" s="49" t="s">
        <v>572</v>
      </c>
      <c r="B155" s="44" t="str">
        <f>лаборатория!A26</f>
        <v>А09.05.130</v>
      </c>
      <c r="C155" s="77" t="str">
        <f>лаборатория!B26</f>
        <v>Исследование уровня простатспецифического антигена общего в крови</v>
      </c>
      <c r="D155" s="77"/>
      <c r="E155" s="77"/>
      <c r="F155" s="77"/>
      <c r="G155" s="77"/>
      <c r="H155" s="77"/>
      <c r="I155" s="40" t="s">
        <v>13</v>
      </c>
      <c r="J155" s="50">
        <v>230</v>
      </c>
    </row>
    <row r="156" spans="1:10" s="4" customFormat="1" ht="30" customHeight="1" x14ac:dyDescent="0.25">
      <c r="A156" s="49" t="s">
        <v>573</v>
      </c>
      <c r="B156" s="44" t="str">
        <f>лаборатория!A27</f>
        <v>А09.05.202</v>
      </c>
      <c r="C156" s="77" t="str">
        <f>лаборатория!B27</f>
        <v>Исследование уровня антигена аденогенных раков CA 125 в крови</v>
      </c>
      <c r="D156" s="77"/>
      <c r="E156" s="77"/>
      <c r="F156" s="77"/>
      <c r="G156" s="77"/>
      <c r="H156" s="77"/>
      <c r="I156" s="40" t="s">
        <v>13</v>
      </c>
      <c r="J156" s="50">
        <v>305</v>
      </c>
    </row>
    <row r="157" spans="1:10" s="4" customFormat="1" ht="30" customHeight="1" x14ac:dyDescent="0.25">
      <c r="A157" s="49" t="s">
        <v>574</v>
      </c>
      <c r="B157" s="44" t="str">
        <f>лаборатория!A28</f>
        <v>А09.05.089</v>
      </c>
      <c r="C157" s="77" t="str">
        <f>лаборатория!B28</f>
        <v>Исследование уровня альфа-фетопротеина в сыворотке крови</v>
      </c>
      <c r="D157" s="77"/>
      <c r="E157" s="77"/>
      <c r="F157" s="77"/>
      <c r="G157" s="77"/>
      <c r="H157" s="77"/>
      <c r="I157" s="40" t="s">
        <v>13</v>
      </c>
      <c r="J157" s="50">
        <v>360</v>
      </c>
    </row>
    <row r="158" spans="1:10" s="4" customFormat="1" ht="30" customHeight="1" x14ac:dyDescent="0.25">
      <c r="A158" s="49" t="s">
        <v>575</v>
      </c>
      <c r="B158" s="44" t="str">
        <f>лаборатория!A29</f>
        <v>А09.05.195</v>
      </c>
      <c r="C158" s="82" t="str">
        <f>лаборатория!B29</f>
        <v xml:space="preserve">Исследование уровня ракового эмбрионального антигена в крови
</v>
      </c>
      <c r="D158" s="82"/>
      <c r="E158" s="82"/>
      <c r="F158" s="82"/>
      <c r="G158" s="82"/>
      <c r="H158" s="82"/>
      <c r="I158" s="40" t="s">
        <v>13</v>
      </c>
      <c r="J158" s="50">
        <v>500</v>
      </c>
    </row>
    <row r="159" spans="1:10" s="4" customFormat="1" ht="30" customHeight="1" x14ac:dyDescent="0.25">
      <c r="A159" s="49" t="s">
        <v>576</v>
      </c>
      <c r="B159" s="44" t="str">
        <f>лаборатория!A30</f>
        <v>А09.05.201</v>
      </c>
      <c r="C159" s="77" t="str">
        <f>лаборатория!B30</f>
        <v>Исследование уровня антигена аденогенных раков CA 19-9 в крови</v>
      </c>
      <c r="D159" s="77"/>
      <c r="E159" s="77"/>
      <c r="F159" s="77"/>
      <c r="G159" s="77"/>
      <c r="H159" s="77"/>
      <c r="I159" s="39" t="s">
        <v>13</v>
      </c>
      <c r="J159" s="50">
        <v>530</v>
      </c>
    </row>
    <row r="160" spans="1:10" s="4" customFormat="1" ht="30" customHeight="1" x14ac:dyDescent="0.25">
      <c r="A160" s="49" t="s">
        <v>577</v>
      </c>
      <c r="B160" s="44" t="str">
        <f>лаборатория!A31</f>
        <v>А09.05.054.001</v>
      </c>
      <c r="C160" s="77" t="str">
        <f>лаборатория!B31</f>
        <v>Исследование уровня общего иммуноглобулина Е в крови</v>
      </c>
      <c r="D160" s="77"/>
      <c r="E160" s="77"/>
      <c r="F160" s="77"/>
      <c r="G160" s="77"/>
      <c r="H160" s="77"/>
      <c r="I160" s="39" t="s">
        <v>13</v>
      </c>
      <c r="J160" s="50">
        <v>250</v>
      </c>
    </row>
    <row r="161" spans="1:10" s="4" customFormat="1" ht="30" customHeight="1" x14ac:dyDescent="0.25">
      <c r="A161" s="49" t="s">
        <v>578</v>
      </c>
      <c r="B161" s="44" t="str">
        <f>лаборатория!A32</f>
        <v>А09.05.023</v>
      </c>
      <c r="C161" s="77" t="str">
        <f>лаборатория!B32</f>
        <v>Исследование уровня глюкозы в крови</v>
      </c>
      <c r="D161" s="77"/>
      <c r="E161" s="77"/>
      <c r="F161" s="77"/>
      <c r="G161" s="77"/>
      <c r="H161" s="77"/>
      <c r="I161" s="39" t="s">
        <v>13</v>
      </c>
      <c r="J161" s="50">
        <v>120</v>
      </c>
    </row>
    <row r="162" spans="1:10" s="4" customFormat="1" ht="30" customHeight="1" x14ac:dyDescent="0.25">
      <c r="A162" s="49" t="s">
        <v>579</v>
      </c>
      <c r="B162" s="44" t="str">
        <f>лаборатория!A33</f>
        <v>А09.05.021</v>
      </c>
      <c r="C162" s="77" t="str">
        <f>лаборатория!B33</f>
        <v>Исследование уровня общего билирубина в крови</v>
      </c>
      <c r="D162" s="77"/>
      <c r="E162" s="77"/>
      <c r="F162" s="77"/>
      <c r="G162" s="77"/>
      <c r="H162" s="77"/>
      <c r="I162" s="39" t="s">
        <v>13</v>
      </c>
      <c r="J162" s="50">
        <v>105</v>
      </c>
    </row>
    <row r="163" spans="1:10" s="4" customFormat="1" ht="42.75" customHeight="1" x14ac:dyDescent="0.25">
      <c r="A163" s="49" t="s">
        <v>580</v>
      </c>
      <c r="B163" s="45" t="s">
        <v>392</v>
      </c>
      <c r="C163" s="90" t="s">
        <v>391</v>
      </c>
      <c r="D163" s="91"/>
      <c r="E163" s="91"/>
      <c r="F163" s="91"/>
      <c r="G163" s="91"/>
      <c r="H163" s="92"/>
      <c r="I163" s="39" t="s">
        <v>13</v>
      </c>
      <c r="J163" s="50">
        <v>200</v>
      </c>
    </row>
    <row r="164" spans="1:10" s="4" customFormat="1" ht="30" customHeight="1" x14ac:dyDescent="0.25">
      <c r="A164" s="49" t="s">
        <v>581</v>
      </c>
      <c r="B164" s="44" t="str">
        <f>лаборатория!A34</f>
        <v>A09.05.041</v>
      </c>
      <c r="C164" s="77" t="str">
        <f>лаборатория!B34</f>
        <v>Определение активности аспартатаминотрансферазы в крови</v>
      </c>
      <c r="D164" s="77"/>
      <c r="E164" s="77"/>
      <c r="F164" s="77"/>
      <c r="G164" s="77"/>
      <c r="H164" s="77"/>
      <c r="I164" s="39" t="s">
        <v>13</v>
      </c>
      <c r="J164" s="50">
        <v>105</v>
      </c>
    </row>
    <row r="165" spans="1:10" s="4" customFormat="1" ht="30" customHeight="1" x14ac:dyDescent="0.25">
      <c r="A165" s="49" t="s">
        <v>582</v>
      </c>
      <c r="B165" s="44" t="str">
        <f>лаборатория!A35</f>
        <v>A09.05.042</v>
      </c>
      <c r="C165" s="77" t="str">
        <f>лаборатория!B35</f>
        <v>Определение активности аланинаминотрансферазы в крови</v>
      </c>
      <c r="D165" s="77"/>
      <c r="E165" s="77"/>
      <c r="F165" s="77"/>
      <c r="G165" s="77"/>
      <c r="H165" s="77"/>
      <c r="I165" s="39" t="s">
        <v>13</v>
      </c>
      <c r="J165" s="50">
        <v>105</v>
      </c>
    </row>
    <row r="166" spans="1:10" s="4" customFormat="1" ht="30" customHeight="1" x14ac:dyDescent="0.25">
      <c r="A166" s="49" t="s">
        <v>583</v>
      </c>
      <c r="B166" s="44" t="str">
        <f>лаборатория!A36</f>
        <v>А09.05.010</v>
      </c>
      <c r="C166" s="77" t="str">
        <f>лаборатория!B36</f>
        <v>Исследование уровня общего белка в крови</v>
      </c>
      <c r="D166" s="77"/>
      <c r="E166" s="77"/>
      <c r="F166" s="77"/>
      <c r="G166" s="77"/>
      <c r="H166" s="77"/>
      <c r="I166" s="39" t="s">
        <v>13</v>
      </c>
      <c r="J166" s="50">
        <v>90</v>
      </c>
    </row>
    <row r="167" spans="1:10" s="4" customFormat="1" ht="30" customHeight="1" x14ac:dyDescent="0.25">
      <c r="A167" s="49" t="s">
        <v>584</v>
      </c>
      <c r="B167" s="44" t="str">
        <f>лаборатория!A37</f>
        <v>А09.05.026</v>
      </c>
      <c r="C167" s="77" t="str">
        <f>лаборатория!B37</f>
        <v>Исследование уровня холестерина в крови</v>
      </c>
      <c r="D167" s="77"/>
      <c r="E167" s="77"/>
      <c r="F167" s="77"/>
      <c r="G167" s="77"/>
      <c r="H167" s="77"/>
      <c r="I167" s="39" t="s">
        <v>13</v>
      </c>
      <c r="J167" s="50">
        <v>190</v>
      </c>
    </row>
    <row r="168" spans="1:10" s="4" customFormat="1" ht="30" customHeight="1" x14ac:dyDescent="0.25">
      <c r="A168" s="49" t="s">
        <v>585</v>
      </c>
      <c r="B168" s="44" t="str">
        <f>лаборатория!A38</f>
        <v>A09.05.009</v>
      </c>
      <c r="C168" s="77" t="str">
        <f>лаборатория!B38</f>
        <v>Исследование уровня C-реактивного белка в сыворотке крови (количественный)</v>
      </c>
      <c r="D168" s="77"/>
      <c r="E168" s="77"/>
      <c r="F168" s="77"/>
      <c r="G168" s="77"/>
      <c r="H168" s="77"/>
      <c r="I168" s="39" t="s">
        <v>13</v>
      </c>
      <c r="J168" s="50">
        <v>95</v>
      </c>
    </row>
    <row r="169" spans="1:10" s="4" customFormat="1" ht="30" customHeight="1" x14ac:dyDescent="0.25">
      <c r="A169" s="49" t="s">
        <v>586</v>
      </c>
      <c r="B169" s="44" t="str">
        <f>лаборатория!A39</f>
        <v>А12.06.019</v>
      </c>
      <c r="C169" s="77" t="str">
        <f>лаборатория!B39</f>
        <v>Определение содержания ревматоидного фактора в крови (количественно)</v>
      </c>
      <c r="D169" s="77"/>
      <c r="E169" s="77"/>
      <c r="F169" s="77"/>
      <c r="G169" s="77"/>
      <c r="H169" s="77"/>
      <c r="I169" s="39" t="s">
        <v>13</v>
      </c>
      <c r="J169" s="50">
        <v>300</v>
      </c>
    </row>
    <row r="170" spans="1:10" s="4" customFormat="1" ht="30" customHeight="1" x14ac:dyDescent="0.25">
      <c r="A170" s="49" t="s">
        <v>587</v>
      </c>
      <c r="B170" s="44" t="str">
        <f>лаборатория!A40</f>
        <v>А09.05.004</v>
      </c>
      <c r="C170" s="77" t="str">
        <f>лаборатория!B40</f>
        <v>Исследование уровня холестерина липопротеинов высокой плотности в крови</v>
      </c>
      <c r="D170" s="77"/>
      <c r="E170" s="77"/>
      <c r="F170" s="77"/>
      <c r="G170" s="77"/>
      <c r="H170" s="77"/>
      <c r="I170" s="39" t="s">
        <v>13</v>
      </c>
      <c r="J170" s="50">
        <v>130</v>
      </c>
    </row>
    <row r="171" spans="1:10" s="4" customFormat="1" ht="30" customHeight="1" x14ac:dyDescent="0.25">
      <c r="A171" s="49" t="s">
        <v>588</v>
      </c>
      <c r="B171" s="44" t="str">
        <f>лаборатория!A41</f>
        <v>A09.05.028</v>
      </c>
      <c r="C171" s="77" t="str">
        <f>лаборатория!B41</f>
        <v>Исследование уровня холестерина липопротеинов низкой плотности</v>
      </c>
      <c r="D171" s="77"/>
      <c r="E171" s="77"/>
      <c r="F171" s="77"/>
      <c r="G171" s="77"/>
      <c r="H171" s="77"/>
      <c r="I171" s="39" t="s">
        <v>13</v>
      </c>
      <c r="J171" s="50">
        <v>150</v>
      </c>
    </row>
    <row r="172" spans="1:10" s="4" customFormat="1" ht="30" customHeight="1" x14ac:dyDescent="0.25">
      <c r="A172" s="49" t="s">
        <v>589</v>
      </c>
      <c r="B172" s="44" t="str">
        <f>лаборатория!A42</f>
        <v>A09.05.034</v>
      </c>
      <c r="C172" s="77" t="str">
        <f>лаборатория!B42</f>
        <v>Исследование уровня хлоридов в крови</v>
      </c>
      <c r="D172" s="77"/>
      <c r="E172" s="77"/>
      <c r="F172" s="77"/>
      <c r="G172" s="77"/>
      <c r="H172" s="77"/>
      <c r="I172" s="39" t="s">
        <v>13</v>
      </c>
      <c r="J172" s="50">
        <v>100</v>
      </c>
    </row>
    <row r="173" spans="1:10" s="4" customFormat="1" ht="30" customHeight="1" x14ac:dyDescent="0.25">
      <c r="A173" s="49" t="s">
        <v>590</v>
      </c>
      <c r="B173" s="44" t="str">
        <f>лаборатория!A43</f>
        <v>A09.05.007</v>
      </c>
      <c r="C173" s="77" t="str">
        <f>лаборатория!B43</f>
        <v>Исследование уровня железа сыворотки крови</v>
      </c>
      <c r="D173" s="77"/>
      <c r="E173" s="77"/>
      <c r="F173" s="77"/>
      <c r="G173" s="77"/>
      <c r="H173" s="77"/>
      <c r="I173" s="39" t="s">
        <v>13</v>
      </c>
      <c r="J173" s="50">
        <v>115</v>
      </c>
    </row>
    <row r="174" spans="1:10" s="4" customFormat="1" ht="30" customHeight="1" x14ac:dyDescent="0.25">
      <c r="A174" s="49" t="s">
        <v>591</v>
      </c>
      <c r="B174" s="44" t="str">
        <f>лаборатория!A44</f>
        <v>A09.05.008</v>
      </c>
      <c r="C174" s="77" t="str">
        <f>лаборатория!B44</f>
        <v>Исследование уровня трансферрина  в сыворотке крови</v>
      </c>
      <c r="D174" s="77"/>
      <c r="E174" s="77"/>
      <c r="F174" s="77"/>
      <c r="G174" s="77"/>
      <c r="H174" s="77"/>
      <c r="I174" s="39" t="s">
        <v>13</v>
      </c>
      <c r="J174" s="50">
        <v>400</v>
      </c>
    </row>
    <row r="175" spans="1:10" s="4" customFormat="1" ht="30" customHeight="1" x14ac:dyDescent="0.25">
      <c r="A175" s="49" t="s">
        <v>592</v>
      </c>
      <c r="B175" s="44" t="str">
        <f>лаборатория!A45</f>
        <v>A09.05.033</v>
      </c>
      <c r="C175" s="77" t="str">
        <f>лаборатория!B45</f>
        <v>Исследование уровня неорганического фосфора в крови</v>
      </c>
      <c r="D175" s="77"/>
      <c r="E175" s="77"/>
      <c r="F175" s="77"/>
      <c r="G175" s="77"/>
      <c r="H175" s="77"/>
      <c r="I175" s="39" t="s">
        <v>13</v>
      </c>
      <c r="J175" s="50">
        <v>135</v>
      </c>
    </row>
    <row r="176" spans="1:10" s="4" customFormat="1" ht="30" customHeight="1" x14ac:dyDescent="0.25">
      <c r="A176" s="49" t="s">
        <v>593</v>
      </c>
      <c r="B176" s="44" t="str">
        <f>лаборатория!A46</f>
        <v>A09.05.050</v>
      </c>
      <c r="C176" s="77" t="str">
        <f>лаборатория!B46</f>
        <v>Исследование уровня фибриногена в крови</v>
      </c>
      <c r="D176" s="77"/>
      <c r="E176" s="77"/>
      <c r="F176" s="77"/>
      <c r="G176" s="77"/>
      <c r="H176" s="77"/>
      <c r="I176" s="39" t="s">
        <v>13</v>
      </c>
      <c r="J176" s="50">
        <v>120</v>
      </c>
    </row>
    <row r="177" spans="1:10" s="4" customFormat="1" ht="30" customHeight="1" x14ac:dyDescent="0.25">
      <c r="A177" s="49" t="s">
        <v>594</v>
      </c>
      <c r="B177" s="44" t="str">
        <f>лаборатория!A47</f>
        <v>А12.05.011</v>
      </c>
      <c r="C177" s="77" t="str">
        <f>лаборатория!B47</f>
        <v>Исследование железосвязывающей способности сыворотки</v>
      </c>
      <c r="D177" s="77"/>
      <c r="E177" s="77"/>
      <c r="F177" s="77"/>
      <c r="G177" s="77"/>
      <c r="H177" s="77"/>
      <c r="I177" s="39" t="s">
        <v>13</v>
      </c>
      <c r="J177" s="50">
        <v>190</v>
      </c>
    </row>
    <row r="178" spans="1:10" s="4" customFormat="1" ht="30" customHeight="1" x14ac:dyDescent="0.25">
      <c r="A178" s="49" t="s">
        <v>595</v>
      </c>
      <c r="B178" s="44" t="str">
        <f>лаборатория!A48</f>
        <v>A09.05.046</v>
      </c>
      <c r="C178" s="77" t="str">
        <f>лаборатория!B48</f>
        <v>Определение активности щелочной фосфатазы в крови</v>
      </c>
      <c r="D178" s="77"/>
      <c r="E178" s="77"/>
      <c r="F178" s="77"/>
      <c r="G178" s="77"/>
      <c r="H178" s="77"/>
      <c r="I178" s="39" t="s">
        <v>13</v>
      </c>
      <c r="J178" s="50">
        <v>115</v>
      </c>
    </row>
    <row r="179" spans="1:10" s="4" customFormat="1" ht="30" customHeight="1" x14ac:dyDescent="0.25">
      <c r="A179" s="49" t="s">
        <v>596</v>
      </c>
      <c r="B179" s="44" t="str">
        <f>лаборатория!A49</f>
        <v>В03.005.006</v>
      </c>
      <c r="C179" s="77" t="str">
        <f>лаборатория!B49</f>
        <v>Коагулограмма (ориентировочное исследование системы гемостаза)</v>
      </c>
      <c r="D179" s="77"/>
      <c r="E179" s="77"/>
      <c r="F179" s="77"/>
      <c r="G179" s="77"/>
      <c r="H179" s="77"/>
      <c r="I179" s="39" t="s">
        <v>13</v>
      </c>
      <c r="J179" s="50">
        <v>580</v>
      </c>
    </row>
    <row r="180" spans="1:10" s="4" customFormat="1" ht="30" customHeight="1" x14ac:dyDescent="0.25">
      <c r="A180" s="49" t="s">
        <v>597</v>
      </c>
      <c r="B180" s="44" t="str">
        <f>лаборатория!A50</f>
        <v>А09.05.045</v>
      </c>
      <c r="C180" s="77" t="str">
        <f>лаборатория!B50</f>
        <v>Определение активности амилазы в крови</v>
      </c>
      <c r="D180" s="77"/>
      <c r="E180" s="77"/>
      <c r="F180" s="77"/>
      <c r="G180" s="77"/>
      <c r="H180" s="77"/>
      <c r="I180" s="39" t="s">
        <v>13</v>
      </c>
      <c r="J180" s="50">
        <v>100</v>
      </c>
    </row>
    <row r="181" spans="1:10" s="4" customFormat="1" ht="30" customHeight="1" x14ac:dyDescent="0.25">
      <c r="A181" s="49" t="s">
        <v>598</v>
      </c>
      <c r="B181" s="44" t="str">
        <f>лаборатория!A51</f>
        <v>A09.05.018</v>
      </c>
      <c r="C181" s="77" t="str">
        <f>лаборатория!B51</f>
        <v>Исследование уровня мочевой кислоты в  крови</v>
      </c>
      <c r="D181" s="77"/>
      <c r="E181" s="77"/>
      <c r="F181" s="77"/>
      <c r="G181" s="77"/>
      <c r="H181" s="77"/>
      <c r="I181" s="39" t="s">
        <v>13</v>
      </c>
      <c r="J181" s="50">
        <v>155</v>
      </c>
    </row>
    <row r="182" spans="1:10" s="4" customFormat="1" ht="30" customHeight="1" x14ac:dyDescent="0.25">
      <c r="A182" s="49" t="s">
        <v>599</v>
      </c>
      <c r="B182" s="44" t="str">
        <f>лаборатория!A52</f>
        <v>А09.05.017</v>
      </c>
      <c r="C182" s="77" t="str">
        <f>лаборатория!B52</f>
        <v>Исследование уровня мочевины в крови</v>
      </c>
      <c r="D182" s="77"/>
      <c r="E182" s="77"/>
      <c r="F182" s="77"/>
      <c r="G182" s="77"/>
      <c r="H182" s="77"/>
      <c r="I182" s="39" t="s">
        <v>13</v>
      </c>
      <c r="J182" s="50">
        <v>120</v>
      </c>
    </row>
    <row r="183" spans="1:10" s="4" customFormat="1" ht="30" customHeight="1" x14ac:dyDescent="0.25">
      <c r="A183" s="49" t="s">
        <v>600</v>
      </c>
      <c r="B183" s="44" t="str">
        <f>лаборатория!A53</f>
        <v>А09.05.020</v>
      </c>
      <c r="C183" s="77" t="str">
        <f>лаборатория!B53</f>
        <v>Исследование уровня креатинина в крови</v>
      </c>
      <c r="D183" s="77"/>
      <c r="E183" s="77"/>
      <c r="F183" s="77"/>
      <c r="G183" s="77"/>
      <c r="H183" s="77"/>
      <c r="I183" s="39" t="s">
        <v>13</v>
      </c>
      <c r="J183" s="50">
        <v>130</v>
      </c>
    </row>
    <row r="184" spans="1:10" s="4" customFormat="1" ht="30" customHeight="1" x14ac:dyDescent="0.25">
      <c r="A184" s="49" t="s">
        <v>601</v>
      </c>
      <c r="B184" s="44" t="str">
        <f>лаборатория!A54</f>
        <v>А09.05.014</v>
      </c>
      <c r="C184" s="77" t="str">
        <f>лаборатория!B54</f>
        <v>Определение соотношения белковых фракций методом электрофореза</v>
      </c>
      <c r="D184" s="77"/>
      <c r="E184" s="77"/>
      <c r="F184" s="77"/>
      <c r="G184" s="77"/>
      <c r="H184" s="77"/>
      <c r="I184" s="39" t="s">
        <v>13</v>
      </c>
      <c r="J184" s="50">
        <v>290</v>
      </c>
    </row>
    <row r="185" spans="1:10" s="4" customFormat="1" ht="30" customHeight="1" x14ac:dyDescent="0.25">
      <c r="A185" s="49" t="s">
        <v>602</v>
      </c>
      <c r="B185" s="44" t="str">
        <f>лаборатория!A55</f>
        <v>А12.30.014.001</v>
      </c>
      <c r="C185" s="77" t="str">
        <f>лаборатория!B55</f>
        <v>Определение международного нормализованного отношения (МНО, протромбиновый индекс)</v>
      </c>
      <c r="D185" s="77"/>
      <c r="E185" s="77"/>
      <c r="F185" s="77"/>
      <c r="G185" s="77"/>
      <c r="H185" s="77"/>
      <c r="I185" s="39" t="s">
        <v>13</v>
      </c>
      <c r="J185" s="50">
        <v>355</v>
      </c>
    </row>
    <row r="186" spans="1:10" s="4" customFormat="1" ht="30" customHeight="1" x14ac:dyDescent="0.25">
      <c r="A186" s="49" t="s">
        <v>603</v>
      </c>
      <c r="B186" s="44" t="str">
        <f>лаборатория!A56</f>
        <v>А09.05.193</v>
      </c>
      <c r="C186" s="77" t="str">
        <f>лаборатория!B56</f>
        <v>Исследование уровня тропонинов I, T в крови</v>
      </c>
      <c r="D186" s="77"/>
      <c r="E186" s="77"/>
      <c r="F186" s="77"/>
      <c r="G186" s="77"/>
      <c r="H186" s="77"/>
      <c r="I186" s="39" t="s">
        <v>13</v>
      </c>
      <c r="J186" s="50">
        <v>160</v>
      </c>
    </row>
    <row r="187" spans="1:10" s="4" customFormat="1" ht="30" customHeight="1" x14ac:dyDescent="0.25">
      <c r="A187" s="49" t="s">
        <v>604</v>
      </c>
      <c r="B187" s="44" t="str">
        <f>лаборатория!A57</f>
        <v>A09.05.083</v>
      </c>
      <c r="C187" s="77" t="str">
        <f>лаборатория!B57</f>
        <v>Исследование уровня гликированного гемоглобина в крови</v>
      </c>
      <c r="D187" s="77"/>
      <c r="E187" s="77"/>
      <c r="F187" s="77"/>
      <c r="G187" s="77"/>
      <c r="H187" s="77"/>
      <c r="I187" s="39" t="s">
        <v>13</v>
      </c>
      <c r="J187" s="50">
        <v>500</v>
      </c>
    </row>
    <row r="188" spans="1:10" s="4" customFormat="1" ht="30" customHeight="1" x14ac:dyDescent="0.25">
      <c r="A188" s="93" t="s">
        <v>605</v>
      </c>
      <c r="B188" s="44"/>
      <c r="C188" s="70" t="s">
        <v>646</v>
      </c>
      <c r="D188" s="71"/>
      <c r="E188" s="71"/>
      <c r="F188" s="71"/>
      <c r="G188" s="71"/>
      <c r="H188" s="72"/>
      <c r="I188" s="39" t="s">
        <v>13</v>
      </c>
      <c r="J188" s="96">
        <v>230</v>
      </c>
    </row>
    <row r="189" spans="1:10" s="4" customFormat="1" ht="30" customHeight="1" x14ac:dyDescent="0.25">
      <c r="A189" s="94"/>
      <c r="B189" s="44" t="str">
        <f>лаборатория!A59</f>
        <v>A09.05.030</v>
      </c>
      <c r="C189" s="77" t="str">
        <f>лаборатория!B59</f>
        <v>Исследование уровня натрия в крови</v>
      </c>
      <c r="D189" s="77"/>
      <c r="E189" s="77"/>
      <c r="F189" s="77"/>
      <c r="G189" s="77"/>
      <c r="H189" s="77"/>
      <c r="I189" s="39" t="s">
        <v>13</v>
      </c>
      <c r="J189" s="97"/>
    </row>
    <row r="190" spans="1:10" s="4" customFormat="1" ht="30" customHeight="1" x14ac:dyDescent="0.25">
      <c r="A190" s="94"/>
      <c r="B190" s="44" t="str">
        <f>лаборатория!A60</f>
        <v>A09.05.031</v>
      </c>
      <c r="C190" s="77" t="str">
        <f>лаборатория!B60</f>
        <v>Исследование уровня калия в крови</v>
      </c>
      <c r="D190" s="77"/>
      <c r="E190" s="77"/>
      <c r="F190" s="77"/>
      <c r="G190" s="77"/>
      <c r="H190" s="77"/>
      <c r="I190" s="39" t="s">
        <v>13</v>
      </c>
      <c r="J190" s="97"/>
    </row>
    <row r="191" spans="1:10" s="4" customFormat="1" ht="30" customHeight="1" x14ac:dyDescent="0.25">
      <c r="A191" s="95"/>
      <c r="B191" s="68" t="s">
        <v>645</v>
      </c>
      <c r="C191" s="77" t="s">
        <v>644</v>
      </c>
      <c r="D191" s="77"/>
      <c r="E191" s="77"/>
      <c r="F191" s="77"/>
      <c r="G191" s="77"/>
      <c r="H191" s="77"/>
      <c r="I191" s="39" t="s">
        <v>13</v>
      </c>
      <c r="J191" s="98"/>
    </row>
    <row r="192" spans="1:10" s="4" customFormat="1" ht="30" customHeight="1" x14ac:dyDescent="0.25">
      <c r="A192" s="49" t="s">
        <v>606</v>
      </c>
      <c r="B192" s="44" t="str">
        <f>лаборатория!A62</f>
        <v>А09.28.003.001</v>
      </c>
      <c r="C192" s="77" t="str">
        <f>лаборатория!B62</f>
        <v>Определение альбумина в моче</v>
      </c>
      <c r="D192" s="77"/>
      <c r="E192" s="77"/>
      <c r="F192" s="77"/>
      <c r="G192" s="77"/>
      <c r="H192" s="77"/>
      <c r="I192" s="39" t="s">
        <v>13</v>
      </c>
      <c r="J192" s="50">
        <v>510</v>
      </c>
    </row>
    <row r="193" spans="1:10" s="4" customFormat="1" ht="30" customHeight="1" x14ac:dyDescent="0.25">
      <c r="A193" s="49" t="s">
        <v>607</v>
      </c>
      <c r="B193" s="44" t="str">
        <f>лаборатория!A63</f>
        <v>A09.05.025</v>
      </c>
      <c r="C193" s="77" t="str">
        <f>лаборатория!B63</f>
        <v>Исследование уровня триглицеридов в крови</v>
      </c>
      <c r="D193" s="77"/>
      <c r="E193" s="77"/>
      <c r="F193" s="77"/>
      <c r="G193" s="77"/>
      <c r="H193" s="77"/>
      <c r="I193" s="39" t="s">
        <v>13</v>
      </c>
      <c r="J193" s="50">
        <v>95</v>
      </c>
    </row>
    <row r="194" spans="1:10" s="4" customFormat="1" ht="30" customHeight="1" x14ac:dyDescent="0.25">
      <c r="A194" s="49" t="s">
        <v>608</v>
      </c>
      <c r="B194" s="44" t="str">
        <f>лаборатория!A64</f>
        <v>А12.22.005</v>
      </c>
      <c r="C194" s="77" t="str">
        <f>лаборатория!B64</f>
        <v>Проведение глюкозотолерантного теста</v>
      </c>
      <c r="D194" s="77"/>
      <c r="E194" s="77"/>
      <c r="F194" s="77"/>
      <c r="G194" s="77"/>
      <c r="H194" s="77"/>
      <c r="I194" s="39" t="s">
        <v>13</v>
      </c>
      <c r="J194" s="50">
        <v>275</v>
      </c>
    </row>
    <row r="195" spans="1:10" s="4" customFormat="1" ht="72" customHeight="1" x14ac:dyDescent="0.25">
      <c r="A195" s="49" t="s">
        <v>662</v>
      </c>
      <c r="B195" s="68" t="s">
        <v>656</v>
      </c>
      <c r="C195" s="70" t="s">
        <v>657</v>
      </c>
      <c r="D195" s="71"/>
      <c r="E195" s="71"/>
      <c r="F195" s="71"/>
      <c r="G195" s="71"/>
      <c r="H195" s="72"/>
      <c r="I195" s="39" t="s">
        <v>13</v>
      </c>
      <c r="J195" s="50">
        <v>105</v>
      </c>
    </row>
    <row r="196" spans="1:10" s="4" customFormat="1" ht="50.25" customHeight="1" x14ac:dyDescent="0.25">
      <c r="A196" s="49" t="s">
        <v>663</v>
      </c>
      <c r="B196" s="68" t="s">
        <v>658</v>
      </c>
      <c r="C196" s="70" t="s">
        <v>659</v>
      </c>
      <c r="D196" s="71"/>
      <c r="E196" s="71"/>
      <c r="F196" s="71"/>
      <c r="G196" s="71"/>
      <c r="H196" s="72"/>
      <c r="I196" s="39" t="s">
        <v>13</v>
      </c>
      <c r="J196" s="50">
        <v>95</v>
      </c>
    </row>
    <row r="197" spans="1:10" s="4" customFormat="1" ht="42" customHeight="1" x14ac:dyDescent="0.25">
      <c r="A197" s="49" t="s">
        <v>664</v>
      </c>
      <c r="B197" s="68" t="s">
        <v>661</v>
      </c>
      <c r="C197" s="70" t="s">
        <v>660</v>
      </c>
      <c r="D197" s="71"/>
      <c r="E197" s="71"/>
      <c r="F197" s="71"/>
      <c r="G197" s="71"/>
      <c r="H197" s="72"/>
      <c r="I197" s="39" t="s">
        <v>13</v>
      </c>
      <c r="J197" s="50">
        <v>95</v>
      </c>
    </row>
    <row r="198" spans="1:10" s="4" customFormat="1" ht="30" customHeight="1" x14ac:dyDescent="0.25">
      <c r="A198" s="151" t="s">
        <v>609</v>
      </c>
      <c r="B198" s="152"/>
      <c r="C198" s="144" t="s">
        <v>35</v>
      </c>
      <c r="D198" s="144"/>
      <c r="E198" s="144"/>
      <c r="F198" s="144"/>
      <c r="G198" s="144"/>
      <c r="H198" s="144"/>
      <c r="I198" s="153"/>
      <c r="J198" s="154"/>
    </row>
    <row r="199" spans="1:10" s="4" customFormat="1" ht="30" customHeight="1" x14ac:dyDescent="0.25">
      <c r="A199" s="49" t="s">
        <v>610</v>
      </c>
      <c r="B199" s="44" t="s">
        <v>164</v>
      </c>
      <c r="C199" s="77" t="s">
        <v>163</v>
      </c>
      <c r="D199" s="77"/>
      <c r="E199" s="77"/>
      <c r="F199" s="77"/>
      <c r="G199" s="77"/>
      <c r="H199" s="77"/>
      <c r="I199" s="40" t="s">
        <v>6</v>
      </c>
      <c r="J199" s="50">
        <v>200</v>
      </c>
    </row>
    <row r="200" spans="1:10" s="4" customFormat="1" ht="30" customHeight="1" x14ac:dyDescent="0.25">
      <c r="A200" s="49" t="s">
        <v>611</v>
      </c>
      <c r="B200" s="44" t="s">
        <v>166</v>
      </c>
      <c r="C200" s="77" t="s">
        <v>165</v>
      </c>
      <c r="D200" s="77"/>
      <c r="E200" s="77"/>
      <c r="F200" s="77"/>
      <c r="G200" s="77"/>
      <c r="H200" s="77"/>
      <c r="I200" s="40" t="s">
        <v>6</v>
      </c>
      <c r="J200" s="50">
        <v>170</v>
      </c>
    </row>
    <row r="201" spans="1:10" s="4" customFormat="1" ht="30" customHeight="1" x14ac:dyDescent="0.25">
      <c r="A201" s="49" t="s">
        <v>612</v>
      </c>
      <c r="B201" s="44" t="s">
        <v>168</v>
      </c>
      <c r="C201" s="77" t="s">
        <v>167</v>
      </c>
      <c r="D201" s="77"/>
      <c r="E201" s="77"/>
      <c r="F201" s="77"/>
      <c r="G201" s="77"/>
      <c r="H201" s="77"/>
      <c r="I201" s="40" t="s">
        <v>6</v>
      </c>
      <c r="J201" s="50">
        <v>190</v>
      </c>
    </row>
    <row r="202" spans="1:10" s="4" customFormat="1" ht="30" customHeight="1" x14ac:dyDescent="0.25">
      <c r="A202" s="49" t="s">
        <v>613</v>
      </c>
      <c r="B202" s="44" t="s">
        <v>170</v>
      </c>
      <c r="C202" s="77" t="s">
        <v>169</v>
      </c>
      <c r="D202" s="77"/>
      <c r="E202" s="77"/>
      <c r="F202" s="77"/>
      <c r="G202" s="77"/>
      <c r="H202" s="77"/>
      <c r="I202" s="40" t="s">
        <v>6</v>
      </c>
      <c r="J202" s="50">
        <v>145</v>
      </c>
    </row>
    <row r="203" spans="1:10" s="4" customFormat="1" ht="30" customHeight="1" x14ac:dyDescent="0.25">
      <c r="A203" s="49" t="s">
        <v>614</v>
      </c>
      <c r="B203" s="44" t="s">
        <v>172</v>
      </c>
      <c r="C203" s="77" t="s">
        <v>171</v>
      </c>
      <c r="D203" s="77"/>
      <c r="E203" s="77"/>
      <c r="F203" s="77"/>
      <c r="G203" s="77"/>
      <c r="H203" s="77"/>
      <c r="I203" s="40" t="s">
        <v>6</v>
      </c>
      <c r="J203" s="50">
        <v>170</v>
      </c>
    </row>
    <row r="204" spans="1:10" s="4" customFormat="1" ht="30" customHeight="1" x14ac:dyDescent="0.25">
      <c r="A204" s="49" t="s">
        <v>615</v>
      </c>
      <c r="B204" s="44"/>
      <c r="C204" s="99" t="s">
        <v>677</v>
      </c>
      <c r="D204" s="99"/>
      <c r="E204" s="99"/>
      <c r="F204" s="99"/>
      <c r="G204" s="99"/>
      <c r="H204" s="99"/>
      <c r="I204" s="40" t="s">
        <v>6</v>
      </c>
      <c r="J204" s="50">
        <v>150</v>
      </c>
    </row>
    <row r="205" spans="1:10" s="4" customFormat="1" ht="33.75" customHeight="1" x14ac:dyDescent="0.25">
      <c r="A205" s="49" t="s">
        <v>616</v>
      </c>
      <c r="B205" s="44" t="s">
        <v>174</v>
      </c>
      <c r="C205" s="77" t="s">
        <v>173</v>
      </c>
      <c r="D205" s="77"/>
      <c r="E205" s="77"/>
      <c r="F205" s="77"/>
      <c r="G205" s="77"/>
      <c r="H205" s="77"/>
      <c r="I205" s="40" t="s">
        <v>6</v>
      </c>
      <c r="J205" s="50">
        <v>210</v>
      </c>
    </row>
    <row r="206" spans="1:10" s="4" customFormat="1" ht="30" customHeight="1" x14ac:dyDescent="0.25">
      <c r="A206" s="49" t="s">
        <v>617</v>
      </c>
      <c r="B206" s="44" t="s">
        <v>176</v>
      </c>
      <c r="C206" s="77" t="s">
        <v>175</v>
      </c>
      <c r="D206" s="77"/>
      <c r="E206" s="77"/>
      <c r="F206" s="77"/>
      <c r="G206" s="77"/>
      <c r="H206" s="77"/>
      <c r="I206" s="40" t="s">
        <v>6</v>
      </c>
      <c r="J206" s="50">
        <v>160</v>
      </c>
    </row>
    <row r="207" spans="1:10" s="4" customFormat="1" ht="30" customHeight="1" x14ac:dyDescent="0.25">
      <c r="A207" s="49" t="s">
        <v>618</v>
      </c>
      <c r="B207" s="44" t="s">
        <v>178</v>
      </c>
      <c r="C207" s="77" t="s">
        <v>177</v>
      </c>
      <c r="D207" s="77"/>
      <c r="E207" s="77"/>
      <c r="F207" s="77"/>
      <c r="G207" s="77"/>
      <c r="H207" s="77"/>
      <c r="I207" s="40" t="s">
        <v>6</v>
      </c>
      <c r="J207" s="50">
        <v>205</v>
      </c>
    </row>
    <row r="208" spans="1:10" s="4" customFormat="1" ht="30" customHeight="1" x14ac:dyDescent="0.25">
      <c r="A208" s="49" t="s">
        <v>619</v>
      </c>
      <c r="B208" s="44" t="s">
        <v>180</v>
      </c>
      <c r="C208" s="77" t="s">
        <v>179</v>
      </c>
      <c r="D208" s="77"/>
      <c r="E208" s="77"/>
      <c r="F208" s="77"/>
      <c r="G208" s="77"/>
      <c r="H208" s="77"/>
      <c r="I208" s="40" t="s">
        <v>6</v>
      </c>
      <c r="J208" s="50">
        <v>195</v>
      </c>
    </row>
    <row r="209" spans="1:10" s="4" customFormat="1" ht="36" customHeight="1" x14ac:dyDescent="0.25">
      <c r="A209" s="49" t="s">
        <v>620</v>
      </c>
      <c r="B209" s="44" t="s">
        <v>180</v>
      </c>
      <c r="C209" s="77" t="s">
        <v>181</v>
      </c>
      <c r="D209" s="77"/>
      <c r="E209" s="77"/>
      <c r="F209" s="77"/>
      <c r="G209" s="77"/>
      <c r="H209" s="77"/>
      <c r="I209" s="40" t="s">
        <v>6</v>
      </c>
      <c r="J209" s="50">
        <v>550</v>
      </c>
    </row>
    <row r="210" spans="1:10" s="4" customFormat="1" ht="30" customHeight="1" x14ac:dyDescent="0.25">
      <c r="A210" s="49" t="s">
        <v>621</v>
      </c>
      <c r="B210" s="44" t="s">
        <v>182</v>
      </c>
      <c r="C210" s="77" t="s">
        <v>36</v>
      </c>
      <c r="D210" s="77"/>
      <c r="E210" s="77"/>
      <c r="F210" s="77"/>
      <c r="G210" s="77"/>
      <c r="H210" s="77"/>
      <c r="I210" s="40" t="s">
        <v>13</v>
      </c>
      <c r="J210" s="50">
        <v>815</v>
      </c>
    </row>
    <row r="211" spans="1:10" s="4" customFormat="1" ht="30" customHeight="1" x14ac:dyDescent="0.25">
      <c r="A211" s="49" t="s">
        <v>622</v>
      </c>
      <c r="B211" s="44" t="s">
        <v>184</v>
      </c>
      <c r="C211" s="77" t="s">
        <v>183</v>
      </c>
      <c r="D211" s="77"/>
      <c r="E211" s="77"/>
      <c r="F211" s="77"/>
      <c r="G211" s="77"/>
      <c r="H211" s="77"/>
      <c r="I211" s="40" t="s">
        <v>6</v>
      </c>
      <c r="J211" s="50">
        <v>300</v>
      </c>
    </row>
    <row r="212" spans="1:10" s="4" customFormat="1" ht="30" customHeight="1" x14ac:dyDescent="0.25">
      <c r="A212" s="49" t="s">
        <v>623</v>
      </c>
      <c r="B212" s="44" t="s">
        <v>186</v>
      </c>
      <c r="C212" s="77" t="s">
        <v>185</v>
      </c>
      <c r="D212" s="77"/>
      <c r="E212" s="77"/>
      <c r="F212" s="77"/>
      <c r="G212" s="77"/>
      <c r="H212" s="77"/>
      <c r="I212" s="40" t="s">
        <v>6</v>
      </c>
      <c r="J212" s="50">
        <v>495</v>
      </c>
    </row>
    <row r="213" spans="1:10" s="4" customFormat="1" ht="30" customHeight="1" x14ac:dyDescent="0.25">
      <c r="A213" s="49" t="s">
        <v>624</v>
      </c>
      <c r="B213" s="44" t="s">
        <v>188</v>
      </c>
      <c r="C213" s="77" t="s">
        <v>187</v>
      </c>
      <c r="D213" s="77"/>
      <c r="E213" s="77"/>
      <c r="F213" s="77"/>
      <c r="G213" s="77"/>
      <c r="H213" s="77"/>
      <c r="I213" s="40" t="s">
        <v>13</v>
      </c>
      <c r="J213" s="50">
        <v>125</v>
      </c>
    </row>
    <row r="214" spans="1:10" s="4" customFormat="1" ht="37.5" customHeight="1" x14ac:dyDescent="0.25">
      <c r="A214" s="49" t="s">
        <v>625</v>
      </c>
      <c r="B214" s="68" t="s">
        <v>394</v>
      </c>
      <c r="C214" s="77" t="s">
        <v>393</v>
      </c>
      <c r="D214" s="77"/>
      <c r="E214" s="77"/>
      <c r="F214" s="77"/>
      <c r="G214" s="77"/>
      <c r="H214" s="77"/>
      <c r="I214" s="40" t="s">
        <v>13</v>
      </c>
      <c r="J214" s="50">
        <v>135</v>
      </c>
    </row>
    <row r="215" spans="1:10" s="4" customFormat="1" ht="30" customHeight="1" x14ac:dyDescent="0.25">
      <c r="A215" s="49" t="s">
        <v>626</v>
      </c>
      <c r="B215" s="68" t="s">
        <v>395</v>
      </c>
      <c r="C215" s="77" t="s">
        <v>678</v>
      </c>
      <c r="D215" s="77"/>
      <c r="E215" s="77"/>
      <c r="F215" s="77"/>
      <c r="G215" s="77"/>
      <c r="H215" s="77"/>
      <c r="I215" s="40" t="s">
        <v>13</v>
      </c>
      <c r="J215" s="50">
        <v>160</v>
      </c>
    </row>
    <row r="216" spans="1:10" s="4" customFormat="1" ht="30" customHeight="1" x14ac:dyDescent="0.25">
      <c r="A216" s="49" t="s">
        <v>627</v>
      </c>
      <c r="B216" s="68" t="s">
        <v>348</v>
      </c>
      <c r="C216" s="77" t="s">
        <v>347</v>
      </c>
      <c r="D216" s="77"/>
      <c r="E216" s="77"/>
      <c r="F216" s="77"/>
      <c r="G216" s="77"/>
      <c r="H216" s="77"/>
      <c r="I216" s="40" t="s">
        <v>13</v>
      </c>
      <c r="J216" s="50">
        <v>145</v>
      </c>
    </row>
    <row r="217" spans="1:10" s="4" customFormat="1" ht="30" customHeight="1" x14ac:dyDescent="0.25">
      <c r="A217" s="49" t="s">
        <v>628</v>
      </c>
      <c r="B217" s="68" t="s">
        <v>262</v>
      </c>
      <c r="C217" s="77" t="s">
        <v>261</v>
      </c>
      <c r="D217" s="77"/>
      <c r="E217" s="77"/>
      <c r="F217" s="77"/>
      <c r="G217" s="77"/>
      <c r="H217" s="77"/>
      <c r="I217" s="39" t="s">
        <v>13</v>
      </c>
      <c r="J217" s="50">
        <v>140</v>
      </c>
    </row>
    <row r="218" spans="1:10" s="4" customFormat="1" ht="39.75" customHeight="1" x14ac:dyDescent="0.25">
      <c r="A218" s="49" t="s">
        <v>629</v>
      </c>
      <c r="B218" s="68" t="s">
        <v>264</v>
      </c>
      <c r="C218" s="81" t="s">
        <v>263</v>
      </c>
      <c r="D218" s="81"/>
      <c r="E218" s="81"/>
      <c r="F218" s="81"/>
      <c r="G218" s="81"/>
      <c r="H218" s="81"/>
      <c r="I218" s="39" t="s">
        <v>13</v>
      </c>
      <c r="J218" s="50">
        <v>140</v>
      </c>
    </row>
    <row r="219" spans="1:10" s="4" customFormat="1" ht="30" customHeight="1" x14ac:dyDescent="0.25">
      <c r="A219" s="49" t="s">
        <v>665</v>
      </c>
      <c r="B219" s="68" t="s">
        <v>328</v>
      </c>
      <c r="C219" s="81" t="s">
        <v>327</v>
      </c>
      <c r="D219" s="81"/>
      <c r="E219" s="81"/>
      <c r="F219" s="81"/>
      <c r="G219" s="81"/>
      <c r="H219" s="81"/>
      <c r="I219" s="39" t="s">
        <v>11</v>
      </c>
      <c r="J219" s="50">
        <v>100</v>
      </c>
    </row>
    <row r="220" spans="1:10" s="4" customFormat="1" ht="30" customHeight="1" x14ac:dyDescent="0.25">
      <c r="A220" s="49" t="s">
        <v>668</v>
      </c>
      <c r="B220" s="68" t="s">
        <v>397</v>
      </c>
      <c r="C220" s="77" t="s">
        <v>396</v>
      </c>
      <c r="D220" s="77"/>
      <c r="E220" s="77"/>
      <c r="F220" s="77"/>
      <c r="G220" s="77"/>
      <c r="H220" s="77"/>
      <c r="I220" s="40" t="s">
        <v>11</v>
      </c>
      <c r="J220" s="50">
        <v>70</v>
      </c>
    </row>
    <row r="221" spans="1:10" s="4" customFormat="1" ht="65.25" customHeight="1" x14ac:dyDescent="0.25">
      <c r="A221" s="49" t="s">
        <v>669</v>
      </c>
      <c r="B221" s="68" t="s">
        <v>423</v>
      </c>
      <c r="C221" s="77" t="s">
        <v>672</v>
      </c>
      <c r="D221" s="77"/>
      <c r="E221" s="77"/>
      <c r="F221" s="77"/>
      <c r="G221" s="77"/>
      <c r="H221" s="77"/>
      <c r="I221" s="39" t="s">
        <v>13</v>
      </c>
      <c r="J221" s="50">
        <v>450</v>
      </c>
    </row>
    <row r="222" spans="1:10" s="4" customFormat="1" ht="48.75" customHeight="1" x14ac:dyDescent="0.25">
      <c r="A222" s="49" t="s">
        <v>670</v>
      </c>
      <c r="B222" s="68" t="s">
        <v>673</v>
      </c>
      <c r="C222" s="81" t="s">
        <v>674</v>
      </c>
      <c r="D222" s="81"/>
      <c r="E222" s="81"/>
      <c r="F222" s="81"/>
      <c r="G222" s="81"/>
      <c r="H222" s="81"/>
      <c r="I222" s="40" t="s">
        <v>13</v>
      </c>
      <c r="J222" s="50">
        <v>390</v>
      </c>
    </row>
    <row r="223" spans="1:10" s="4" customFormat="1" ht="37.5" customHeight="1" thickBot="1" x14ac:dyDescent="0.3">
      <c r="A223" s="51" t="s">
        <v>671</v>
      </c>
      <c r="B223" s="69" t="s">
        <v>675</v>
      </c>
      <c r="C223" s="86" t="s">
        <v>676</v>
      </c>
      <c r="D223" s="86"/>
      <c r="E223" s="86"/>
      <c r="F223" s="86"/>
      <c r="G223" s="86"/>
      <c r="H223" s="86"/>
      <c r="I223" s="52" t="s">
        <v>13</v>
      </c>
      <c r="J223" s="54">
        <v>385</v>
      </c>
    </row>
    <row r="224" spans="1:10" s="4" customFormat="1" ht="30" customHeight="1" x14ac:dyDescent="0.25">
      <c r="A224" s="155" t="s">
        <v>630</v>
      </c>
      <c r="B224" s="156"/>
      <c r="C224" s="157" t="s">
        <v>27</v>
      </c>
      <c r="D224" s="157"/>
      <c r="E224" s="157"/>
      <c r="F224" s="157"/>
      <c r="G224" s="157"/>
      <c r="H224" s="157"/>
      <c r="I224" s="156"/>
      <c r="J224" s="158"/>
    </row>
    <row r="225" spans="1:10" ht="28.5" customHeight="1" x14ac:dyDescent="0.25">
      <c r="A225" s="56" t="s">
        <v>631</v>
      </c>
      <c r="B225" s="46"/>
      <c r="C225" s="77" t="s">
        <v>7</v>
      </c>
      <c r="D225" s="77"/>
      <c r="E225" s="77"/>
      <c r="F225" s="77"/>
      <c r="G225" s="77"/>
      <c r="H225" s="77"/>
      <c r="I225" s="40" t="s">
        <v>6</v>
      </c>
      <c r="J225" s="50">
        <v>225</v>
      </c>
    </row>
    <row r="226" spans="1:10" s="1" customFormat="1" ht="41.25" customHeight="1" x14ac:dyDescent="0.25">
      <c r="A226" s="56" t="s">
        <v>632</v>
      </c>
      <c r="B226" s="46"/>
      <c r="C226" s="77" t="s">
        <v>8</v>
      </c>
      <c r="D226" s="77"/>
      <c r="E226" s="77"/>
      <c r="F226" s="77"/>
      <c r="G226" s="77"/>
      <c r="H226" s="77"/>
      <c r="I226" s="40" t="s">
        <v>6</v>
      </c>
      <c r="J226" s="50">
        <v>225</v>
      </c>
    </row>
    <row r="227" spans="1:10" s="1" customFormat="1" ht="30" customHeight="1" x14ac:dyDescent="0.25">
      <c r="A227" s="56" t="s">
        <v>633</v>
      </c>
      <c r="B227" s="44"/>
      <c r="C227" s="77" t="s">
        <v>28</v>
      </c>
      <c r="D227" s="77"/>
      <c r="E227" s="77"/>
      <c r="F227" s="77"/>
      <c r="G227" s="77"/>
      <c r="H227" s="77"/>
      <c r="I227" s="39" t="s">
        <v>29</v>
      </c>
      <c r="J227" s="50">
        <v>175</v>
      </c>
    </row>
    <row r="228" spans="1:10" s="1" customFormat="1" ht="29.25" customHeight="1" x14ac:dyDescent="0.25">
      <c r="A228" s="56" t="s">
        <v>634</v>
      </c>
      <c r="B228" s="44"/>
      <c r="C228" s="77" t="s">
        <v>30</v>
      </c>
      <c r="D228" s="77"/>
      <c r="E228" s="77"/>
      <c r="F228" s="77"/>
      <c r="G228" s="77"/>
      <c r="H228" s="77"/>
      <c r="I228" s="39" t="s">
        <v>29</v>
      </c>
      <c r="J228" s="50">
        <v>100</v>
      </c>
    </row>
    <row r="229" spans="1:10" s="1" customFormat="1" ht="29.25" customHeight="1" x14ac:dyDescent="0.25">
      <c r="A229" s="56" t="s">
        <v>635</v>
      </c>
      <c r="B229" s="44"/>
      <c r="C229" s="70" t="s">
        <v>666</v>
      </c>
      <c r="D229" s="71"/>
      <c r="E229" s="71"/>
      <c r="F229" s="71"/>
      <c r="G229" s="71"/>
      <c r="H229" s="72"/>
      <c r="I229" s="39" t="s">
        <v>667</v>
      </c>
      <c r="J229" s="50">
        <v>125</v>
      </c>
    </row>
    <row r="230" spans="1:10" s="1" customFormat="1" ht="30.75" customHeight="1" x14ac:dyDescent="0.25">
      <c r="A230" s="56" t="s">
        <v>636</v>
      </c>
      <c r="B230" s="44"/>
      <c r="C230" s="77" t="s">
        <v>31</v>
      </c>
      <c r="D230" s="77"/>
      <c r="E230" s="77"/>
      <c r="F230" s="77"/>
      <c r="G230" s="77"/>
      <c r="H230" s="77"/>
      <c r="I230" s="39" t="s">
        <v>32</v>
      </c>
      <c r="J230" s="50">
        <v>1595</v>
      </c>
    </row>
    <row r="231" spans="1:10" s="1" customFormat="1" ht="33" customHeight="1" thickBot="1" x14ac:dyDescent="0.3">
      <c r="A231" s="56" t="s">
        <v>637</v>
      </c>
      <c r="B231" s="58"/>
      <c r="C231" s="78" t="s">
        <v>33</v>
      </c>
      <c r="D231" s="78"/>
      <c r="E231" s="78"/>
      <c r="F231" s="78"/>
      <c r="G231" s="78"/>
      <c r="H231" s="78"/>
      <c r="I231" s="53" t="s">
        <v>32</v>
      </c>
      <c r="J231" s="54">
        <v>70</v>
      </c>
    </row>
    <row r="232" spans="1:10" s="1" customFormat="1" ht="30.75" customHeight="1" x14ac:dyDescent="0.25">
      <c r="A232" s="130" t="s">
        <v>647</v>
      </c>
      <c r="B232" s="147"/>
      <c r="C232" s="159" t="s">
        <v>648</v>
      </c>
      <c r="D232" s="160"/>
      <c r="E232" s="160"/>
      <c r="F232" s="160"/>
      <c r="G232" s="160"/>
      <c r="H232" s="161"/>
      <c r="I232" s="141"/>
      <c r="J232" s="139"/>
    </row>
    <row r="233" spans="1:10" s="1" customFormat="1" ht="30.75" customHeight="1" x14ac:dyDescent="0.25">
      <c r="A233" s="56" t="s">
        <v>649</v>
      </c>
      <c r="B233" s="44"/>
      <c r="C233" s="70" t="s">
        <v>653</v>
      </c>
      <c r="D233" s="71"/>
      <c r="E233" s="71"/>
      <c r="F233" s="71"/>
      <c r="G233" s="71"/>
      <c r="H233" s="72"/>
      <c r="I233" s="39" t="s">
        <v>6</v>
      </c>
      <c r="J233" s="50">
        <v>400</v>
      </c>
    </row>
    <row r="234" spans="1:10" s="1" customFormat="1" ht="30.75" customHeight="1" thickBot="1" x14ac:dyDescent="0.3">
      <c r="A234" s="57" t="s">
        <v>650</v>
      </c>
      <c r="B234" s="58" t="s">
        <v>651</v>
      </c>
      <c r="C234" s="73" t="s">
        <v>652</v>
      </c>
      <c r="D234" s="74"/>
      <c r="E234" s="74"/>
      <c r="F234" s="74"/>
      <c r="G234" s="74"/>
      <c r="H234" s="75"/>
      <c r="I234" s="53" t="s">
        <v>11</v>
      </c>
      <c r="J234" s="54">
        <v>200</v>
      </c>
    </row>
  </sheetData>
  <mergeCells count="234">
    <mergeCell ref="C223:H223"/>
    <mergeCell ref="C163:H163"/>
    <mergeCell ref="A188:A191"/>
    <mergeCell ref="C188:H188"/>
    <mergeCell ref="J188:J191"/>
    <mergeCell ref="C169:H169"/>
    <mergeCell ref="C201:H201"/>
    <mergeCell ref="C182:H182"/>
    <mergeCell ref="C176:H176"/>
    <mergeCell ref="C186:H186"/>
    <mergeCell ref="C179:H179"/>
    <mergeCell ref="C180:H180"/>
    <mergeCell ref="C181:H181"/>
    <mergeCell ref="C213:H213"/>
    <mergeCell ref="C210:H210"/>
    <mergeCell ref="C211:H211"/>
    <mergeCell ref="C202:H202"/>
    <mergeCell ref="C203:H203"/>
    <mergeCell ref="C204:H204"/>
    <mergeCell ref="C140:H140"/>
    <mergeCell ref="C164:H164"/>
    <mergeCell ref="C151:H151"/>
    <mergeCell ref="C160:H160"/>
    <mergeCell ref="C153:H153"/>
    <mergeCell ref="C150:H150"/>
    <mergeCell ref="C205:H205"/>
    <mergeCell ref="C221:H221"/>
    <mergeCell ref="C222:H222"/>
    <mergeCell ref="C214:H214"/>
    <mergeCell ref="C212:H212"/>
    <mergeCell ref="C174:H174"/>
    <mergeCell ref="C159:H159"/>
    <mergeCell ref="C156:H156"/>
    <mergeCell ref="C157:H157"/>
    <mergeCell ref="C158:H158"/>
    <mergeCell ref="C168:H168"/>
    <mergeCell ref="C165:H165"/>
    <mergeCell ref="C166:H166"/>
    <mergeCell ref="C167:H167"/>
    <mergeCell ref="C193:H193"/>
    <mergeCell ref="C194:H194"/>
    <mergeCell ref="C183:H183"/>
    <mergeCell ref="C184:H184"/>
    <mergeCell ref="C185:H185"/>
    <mergeCell ref="C152:H152"/>
    <mergeCell ref="C149:H149"/>
    <mergeCell ref="C187:H187"/>
    <mergeCell ref="C147:H147"/>
    <mergeCell ref="C54:H54"/>
    <mergeCell ref="C55:H55"/>
    <mergeCell ref="C30:H30"/>
    <mergeCell ref="C31:H31"/>
    <mergeCell ref="C28:H28"/>
    <mergeCell ref="C29:H29"/>
    <mergeCell ref="C33:H33"/>
    <mergeCell ref="C43:H43"/>
    <mergeCell ref="C42:H42"/>
    <mergeCell ref="C46:H46"/>
    <mergeCell ref="C47:H47"/>
    <mergeCell ref="C44:H44"/>
    <mergeCell ref="C53:H53"/>
    <mergeCell ref="C52:H52"/>
    <mergeCell ref="C45:H45"/>
    <mergeCell ref="C41:H41"/>
    <mergeCell ref="C51:H51"/>
    <mergeCell ref="C48:H48"/>
    <mergeCell ref="C50:H50"/>
    <mergeCell ref="C49:H49"/>
    <mergeCell ref="C36:H36"/>
    <mergeCell ref="C37:H37"/>
    <mergeCell ref="C39:H39"/>
    <mergeCell ref="C18:H18"/>
    <mergeCell ref="C19:H19"/>
    <mergeCell ref="C35:H35"/>
    <mergeCell ref="C34:H34"/>
    <mergeCell ref="C22:H22"/>
    <mergeCell ref="C23:H23"/>
    <mergeCell ref="C24:H24"/>
    <mergeCell ref="C25:H25"/>
    <mergeCell ref="C32:H32"/>
    <mergeCell ref="C38:H38"/>
    <mergeCell ref="C79:H79"/>
    <mergeCell ref="C74:H74"/>
    <mergeCell ref="C86:H86"/>
    <mergeCell ref="C82:H82"/>
    <mergeCell ref="C83:H83"/>
    <mergeCell ref="C84:H84"/>
    <mergeCell ref="C85:H85"/>
    <mergeCell ref="C67:H67"/>
    <mergeCell ref="C66:H66"/>
    <mergeCell ref="C73:H73"/>
    <mergeCell ref="C75:H75"/>
    <mergeCell ref="C78:H78"/>
    <mergeCell ref="C70:H70"/>
    <mergeCell ref="C69:H69"/>
    <mergeCell ref="C68:H68"/>
    <mergeCell ref="C77:H77"/>
    <mergeCell ref="C14:H14"/>
    <mergeCell ref="A2:J2"/>
    <mergeCell ref="C6:H6"/>
    <mergeCell ref="C7:H7"/>
    <mergeCell ref="C8:H8"/>
    <mergeCell ref="C9:H9"/>
    <mergeCell ref="A3:J4"/>
    <mergeCell ref="C10:H10"/>
    <mergeCell ref="C11:H11"/>
    <mergeCell ref="C13:H13"/>
    <mergeCell ref="C12:H12"/>
    <mergeCell ref="C56:H56"/>
    <mergeCell ref="C58:H58"/>
    <mergeCell ref="C57:H57"/>
    <mergeCell ref="C62:H62"/>
    <mergeCell ref="C65:H65"/>
    <mergeCell ref="C21:H21"/>
    <mergeCell ref="C26:H26"/>
    <mergeCell ref="C27:H27"/>
    <mergeCell ref="C97:H97"/>
    <mergeCell ref="C124:H124"/>
    <mergeCell ref="C114:H114"/>
    <mergeCell ref="C116:H116"/>
    <mergeCell ref="C15:H15"/>
    <mergeCell ref="C16:H16"/>
    <mergeCell ref="C17:H17"/>
    <mergeCell ref="C20:H20"/>
    <mergeCell ref="C133:H133"/>
    <mergeCell ref="C131:H131"/>
    <mergeCell ref="C96:H96"/>
    <mergeCell ref="C107:H107"/>
    <mergeCell ref="C100:H100"/>
    <mergeCell ref="C101:H101"/>
    <mergeCell ref="C127:H127"/>
    <mergeCell ref="C129:H129"/>
    <mergeCell ref="C113:H113"/>
    <mergeCell ref="C90:H90"/>
    <mergeCell ref="C95:H95"/>
    <mergeCell ref="C87:H87"/>
    <mergeCell ref="C93:H93"/>
    <mergeCell ref="C71:H71"/>
    <mergeCell ref="C80:H80"/>
    <mergeCell ref="C81:H81"/>
    <mergeCell ref="C72:H72"/>
    <mergeCell ref="C94:H94"/>
    <mergeCell ref="C59:H59"/>
    <mergeCell ref="C63:H63"/>
    <mergeCell ref="C60:H60"/>
    <mergeCell ref="C218:H218"/>
    <mergeCell ref="C206:H206"/>
    <mergeCell ref="C207:H207"/>
    <mergeCell ref="C118:H118"/>
    <mergeCell ref="C122:H122"/>
    <mergeCell ref="C128:H128"/>
    <mergeCell ref="C64:H64"/>
    <mergeCell ref="C198:H198"/>
    <mergeCell ref="C132:H132"/>
    <mergeCell ref="C61:H61"/>
    <mergeCell ref="C89:H89"/>
    <mergeCell ref="C102:H102"/>
    <mergeCell ref="C105:H105"/>
    <mergeCell ref="C108:H108"/>
    <mergeCell ref="C123:H123"/>
    <mergeCell ref="C115:H115"/>
    <mergeCell ref="C88:H88"/>
    <mergeCell ref="C92:H92"/>
    <mergeCell ref="C91:H91"/>
    <mergeCell ref="C103:H103"/>
    <mergeCell ref="C104:H104"/>
    <mergeCell ref="C119:H119"/>
    <mergeCell ref="C112:H112"/>
    <mergeCell ref="C109:H109"/>
    <mergeCell ref="C110:H110"/>
    <mergeCell ref="C111:H111"/>
    <mergeCell ref="C106:H106"/>
    <mergeCell ref="C121:H121"/>
    <mergeCell ref="C139:H139"/>
    <mergeCell ref="C148:H148"/>
    <mergeCell ref="C137:H137"/>
    <mergeCell ref="C231:H231"/>
    <mergeCell ref="C228:H228"/>
    <mergeCell ref="C230:H230"/>
    <mergeCell ref="C226:H226"/>
    <mergeCell ref="C224:H224"/>
    <mergeCell ref="C227:H227"/>
    <mergeCell ref="C225:H225"/>
    <mergeCell ref="C145:H145"/>
    <mergeCell ref="C146:H146"/>
    <mergeCell ref="C189:H189"/>
    <mergeCell ref="C161:H161"/>
    <mergeCell ref="K126:N126"/>
    <mergeCell ref="C215:H215"/>
    <mergeCell ref="C219:H219"/>
    <mergeCell ref="C220:H220"/>
    <mergeCell ref="C195:H195"/>
    <mergeCell ref="C196:H196"/>
    <mergeCell ref="C197:H197"/>
    <mergeCell ref="C208:H208"/>
    <mergeCell ref="C190:H190"/>
    <mergeCell ref="C191:H191"/>
    <mergeCell ref="C192:H192"/>
    <mergeCell ref="C173:H173"/>
    <mergeCell ref="C175:H175"/>
    <mergeCell ref="C170:H170"/>
    <mergeCell ref="C135:H135"/>
    <mergeCell ref="C136:H136"/>
    <mergeCell ref="C171:H171"/>
    <mergeCell ref="C172:H172"/>
    <mergeCell ref="C177:H177"/>
    <mergeCell ref="C178:H178"/>
    <mergeCell ref="C209:H209"/>
    <mergeCell ref="C154:H154"/>
    <mergeCell ref="C155:H155"/>
    <mergeCell ref="C162:H162"/>
    <mergeCell ref="C232:H232"/>
    <mergeCell ref="C233:H233"/>
    <mergeCell ref="C234:H234"/>
    <mergeCell ref="C40:H40"/>
    <mergeCell ref="C199:H199"/>
    <mergeCell ref="C200:H200"/>
    <mergeCell ref="C138:H138"/>
    <mergeCell ref="C130:H130"/>
    <mergeCell ref="C125:H125"/>
    <mergeCell ref="C126:H126"/>
    <mergeCell ref="C99:H99"/>
    <mergeCell ref="C141:H141"/>
    <mergeCell ref="C142:H142"/>
    <mergeCell ref="C143:H143"/>
    <mergeCell ref="C144:H144"/>
    <mergeCell ref="C134:H134"/>
    <mergeCell ref="C120:H120"/>
    <mergeCell ref="C117:H117"/>
    <mergeCell ref="C229:H229"/>
    <mergeCell ref="C216:H216"/>
    <mergeCell ref="C217:H217"/>
    <mergeCell ref="C98:H98"/>
    <mergeCell ref="C76:H76"/>
  </mergeCells>
  <pageMargins left="0.82677165354330717" right="0.23622047244094491" top="0.35433070866141736" bottom="0.35433070866141736" header="0.31496062992125984" footer="0.31496062992125984"/>
  <pageSetup paperSize="9" scale="55" fitToHeight="4" orientation="portrait" r:id="rId1"/>
  <rowBreaks count="5" manualBreakCount="5">
    <brk id="37" max="9" man="1"/>
    <brk id="75" max="9" man="1"/>
    <brk id="115" max="9" man="1"/>
    <brk id="159" max="9" man="1"/>
    <brk id="1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view="pageBreakPreview" zoomScale="60" zoomScaleNormal="100" workbookViewId="0">
      <selection activeCell="B14" sqref="B14:G14"/>
    </sheetView>
  </sheetViews>
  <sheetFormatPr defaultRowHeight="15" x14ac:dyDescent="0.25"/>
  <cols>
    <col min="1" max="1" width="17.140625" style="1" customWidth="1"/>
    <col min="2" max="6" width="9.140625" style="1"/>
    <col min="7" max="7" width="28.85546875" style="1" customWidth="1"/>
    <col min="8" max="8" width="21.140625" style="2" customWidth="1"/>
    <col min="9" max="9" width="15.140625" style="1" customWidth="1"/>
    <col min="10" max="11" width="9.140625" style="1"/>
    <col min="12" max="12" width="9.140625" style="1" customWidth="1"/>
    <col min="13" max="13" width="5.7109375" style="1" hidden="1" customWidth="1"/>
    <col min="14" max="14" width="3.5703125" style="1" customWidth="1"/>
    <col min="15" max="15" width="9.140625" style="1"/>
    <col min="16" max="16" width="4.140625" style="1" customWidth="1"/>
    <col min="17" max="17" width="0.28515625" style="1" hidden="1" customWidth="1"/>
    <col min="18" max="18" width="9.140625" style="1"/>
    <col min="19" max="19" width="3" style="1" customWidth="1"/>
    <col min="20" max="16384" width="9.140625" style="1"/>
  </cols>
  <sheetData>
    <row r="1" spans="1:19" s="4" customFormat="1" ht="30" customHeight="1" x14ac:dyDescent="0.25">
      <c r="A1" s="21"/>
      <c r="B1" s="103" t="s">
        <v>34</v>
      </c>
      <c r="C1" s="103"/>
      <c r="D1" s="103"/>
      <c r="E1" s="103"/>
      <c r="F1" s="103"/>
      <c r="G1" s="103"/>
      <c r="H1" s="22"/>
      <c r="I1" s="23"/>
      <c r="J1" s="20"/>
      <c r="K1" s="3"/>
      <c r="L1" s="101"/>
      <c r="M1" s="101"/>
      <c r="N1" s="101"/>
      <c r="O1" s="102"/>
      <c r="P1" s="102"/>
      <c r="Q1" s="102"/>
      <c r="R1" s="101"/>
      <c r="S1" s="101"/>
    </row>
    <row r="2" spans="1:19" s="4" customFormat="1" ht="42.75" customHeight="1" x14ac:dyDescent="0.25">
      <c r="A2" s="24" t="str">
        <f>лаборатория!A3</f>
        <v>В03.016.001</v>
      </c>
      <c r="B2" s="100" t="str">
        <f>лаборатория!B3</f>
        <v>Общий клинический анализ крови (гемоглобин, эритроциты, лейкоциты, лейкоцитарная формула, тромбоциты, СОЭ, цветовой показатель)</v>
      </c>
      <c r="C2" s="100"/>
      <c r="D2" s="100"/>
      <c r="E2" s="100"/>
      <c r="F2" s="100"/>
      <c r="G2" s="100"/>
      <c r="H2" s="18" t="s">
        <v>13</v>
      </c>
      <c r="I2" s="5">
        <v>340</v>
      </c>
      <c r="J2" s="17">
        <v>315</v>
      </c>
      <c r="K2" s="19">
        <f>I2/J2</f>
        <v>1.0793650793650793</v>
      </c>
      <c r="L2" s="101"/>
      <c r="M2" s="101"/>
      <c r="N2" s="101"/>
      <c r="O2" s="102">
        <v>370</v>
      </c>
      <c r="P2" s="102"/>
      <c r="Q2" s="102"/>
      <c r="R2" s="101">
        <v>216</v>
      </c>
      <c r="S2" s="101"/>
    </row>
    <row r="3" spans="1:19" s="4" customFormat="1" ht="30" customHeight="1" x14ac:dyDescent="0.25">
      <c r="A3" s="24" t="str">
        <f>лаборатория!A4</f>
        <v>В03.016.006</v>
      </c>
      <c r="B3" s="100" t="str">
        <f>лаборатория!B4</f>
        <v>Общий (клинический) анализ мочи</v>
      </c>
      <c r="C3" s="100"/>
      <c r="D3" s="100"/>
      <c r="E3" s="100"/>
      <c r="F3" s="100"/>
      <c r="G3" s="100"/>
      <c r="H3" s="18" t="s">
        <v>13</v>
      </c>
      <c r="I3" s="5">
        <v>155</v>
      </c>
      <c r="J3" s="17">
        <v>110.00000000000001</v>
      </c>
      <c r="K3" s="19">
        <f t="shared" ref="K3:K63" si="0">I3/J3</f>
        <v>1.4090909090909089</v>
      </c>
      <c r="L3" s="101"/>
      <c r="M3" s="101"/>
      <c r="N3" s="101"/>
      <c r="O3" s="102">
        <v>170</v>
      </c>
      <c r="P3" s="102"/>
      <c r="Q3" s="102"/>
      <c r="R3" s="101">
        <v>85</v>
      </c>
      <c r="S3" s="101"/>
    </row>
    <row r="4" spans="1:19" s="4" customFormat="1" ht="30" customHeight="1" x14ac:dyDescent="0.25">
      <c r="A4" s="24" t="str">
        <f>лаборатория!A5</f>
        <v>В03.016.014</v>
      </c>
      <c r="B4" s="100" t="str">
        <f>лаборатория!B5</f>
        <v>Исследование мочи методом Нечипоренко</v>
      </c>
      <c r="C4" s="100"/>
      <c r="D4" s="100"/>
      <c r="E4" s="100"/>
      <c r="F4" s="100"/>
      <c r="G4" s="100"/>
      <c r="H4" s="18" t="s">
        <v>13</v>
      </c>
      <c r="I4" s="5">
        <v>200</v>
      </c>
      <c r="J4" s="17">
        <v>120.00000000000003</v>
      </c>
      <c r="K4" s="19">
        <f t="shared" si="0"/>
        <v>1.6666666666666663</v>
      </c>
      <c r="L4" s="101"/>
      <c r="M4" s="101"/>
      <c r="N4" s="101"/>
      <c r="O4" s="102">
        <v>240</v>
      </c>
      <c r="P4" s="102"/>
      <c r="Q4" s="102"/>
      <c r="R4" s="101">
        <v>145</v>
      </c>
      <c r="S4" s="101"/>
    </row>
    <row r="5" spans="1:19" s="4" customFormat="1" ht="30" customHeight="1" x14ac:dyDescent="0.25">
      <c r="A5" s="24" t="str">
        <f>лаборатория!A6</f>
        <v>В03.016.015</v>
      </c>
      <c r="B5" s="100" t="str">
        <f>лаборатория!B6</f>
        <v>Исследование мочи методом Зимницкого</v>
      </c>
      <c r="C5" s="100"/>
      <c r="D5" s="100"/>
      <c r="E5" s="100"/>
      <c r="F5" s="100"/>
      <c r="G5" s="100"/>
      <c r="H5" s="18" t="s">
        <v>13</v>
      </c>
      <c r="I5" s="5">
        <v>120</v>
      </c>
      <c r="J5" s="17">
        <v>159.5</v>
      </c>
      <c r="K5" s="19">
        <f t="shared" si="0"/>
        <v>0.75235109717868343</v>
      </c>
      <c r="L5" s="101"/>
      <c r="M5" s="101"/>
      <c r="N5" s="101"/>
      <c r="O5" s="102">
        <v>250</v>
      </c>
      <c r="P5" s="102"/>
      <c r="Q5" s="102"/>
      <c r="R5" s="101">
        <v>193</v>
      </c>
      <c r="S5" s="101"/>
    </row>
    <row r="6" spans="1:19" s="4" customFormat="1" ht="30" customHeight="1" x14ac:dyDescent="0.25">
      <c r="A6" s="24" t="str">
        <f>лаборатория!A7</f>
        <v>B 03.005.003</v>
      </c>
      <c r="B6" s="100" t="str">
        <f>лаборатория!B7</f>
        <v>Исследование сосудисто-тромбоцитарного первичного гемостаза (свертываемость и длительность)</v>
      </c>
      <c r="C6" s="100"/>
      <c r="D6" s="100"/>
      <c r="E6" s="100"/>
      <c r="F6" s="100"/>
      <c r="G6" s="100"/>
      <c r="H6" s="18" t="s">
        <v>13</v>
      </c>
      <c r="I6" s="5">
        <v>240</v>
      </c>
      <c r="J6" s="17">
        <v>414.50000000000006</v>
      </c>
      <c r="K6" s="19">
        <f t="shared" si="0"/>
        <v>0.57901085645355843</v>
      </c>
      <c r="L6" s="101"/>
      <c r="M6" s="101"/>
      <c r="N6" s="101"/>
      <c r="O6" s="102">
        <v>440</v>
      </c>
      <c r="P6" s="102"/>
      <c r="Q6" s="102"/>
      <c r="R6" s="101">
        <v>749</v>
      </c>
      <c r="S6" s="101"/>
    </row>
    <row r="7" spans="1:19" s="4" customFormat="1" ht="30" customHeight="1" x14ac:dyDescent="0.25">
      <c r="A7" s="24" t="str">
        <f>лаборатория!A8</f>
        <v>А12.05.123</v>
      </c>
      <c r="B7" s="100" t="str">
        <f>лаборатория!B8</f>
        <v>Исследование уровня ретикулоцитов в крови</v>
      </c>
      <c r="C7" s="100"/>
      <c r="D7" s="100"/>
      <c r="E7" s="100"/>
      <c r="F7" s="100"/>
      <c r="G7" s="100"/>
      <c r="H7" s="18" t="s">
        <v>13</v>
      </c>
      <c r="I7" s="5">
        <v>200</v>
      </c>
      <c r="J7" s="17">
        <v>360.00000000000006</v>
      </c>
      <c r="K7" s="19">
        <f t="shared" si="0"/>
        <v>0.55555555555555547</v>
      </c>
      <c r="L7" s="101"/>
      <c r="M7" s="101"/>
      <c r="N7" s="101"/>
      <c r="O7" s="102">
        <v>405</v>
      </c>
      <c r="P7" s="102"/>
      <c r="Q7" s="102"/>
      <c r="R7" s="101">
        <v>374</v>
      </c>
      <c r="S7" s="101"/>
    </row>
    <row r="8" spans="1:19" s="4" customFormat="1" ht="30" customHeight="1" x14ac:dyDescent="0.25">
      <c r="A8" s="24" t="str">
        <f>лаборатория!A9</f>
        <v>A12.06.003</v>
      </c>
      <c r="B8" s="100" t="str">
        <f>лаборатория!B9</f>
        <v>Микроскопия крови на обнаружение LE-клеток</v>
      </c>
      <c r="C8" s="100"/>
      <c r="D8" s="100"/>
      <c r="E8" s="100"/>
      <c r="F8" s="100"/>
      <c r="G8" s="100"/>
      <c r="H8" s="18" t="s">
        <v>13</v>
      </c>
      <c r="I8" s="5">
        <v>440</v>
      </c>
      <c r="J8" s="17">
        <v>145</v>
      </c>
      <c r="K8" s="19">
        <f t="shared" si="0"/>
        <v>3.0344827586206895</v>
      </c>
      <c r="L8" s="101"/>
      <c r="M8" s="101"/>
      <c r="N8" s="101"/>
      <c r="O8" s="102">
        <v>170</v>
      </c>
      <c r="P8" s="102"/>
      <c r="Q8" s="102"/>
      <c r="R8" s="101">
        <v>115</v>
      </c>
      <c r="S8" s="101"/>
    </row>
    <row r="9" spans="1:19" s="4" customFormat="1" ht="30" customHeight="1" x14ac:dyDescent="0.25">
      <c r="A9" s="24" t="str">
        <f>лаборатория!A10</f>
        <v>А26.05.009</v>
      </c>
      <c r="B9" s="100" t="str">
        <f>лаборатория!B10</f>
        <v>Микроскопическое исследование "толстой капли" и "тонкого" мазка на малярийные плазмодии</v>
      </c>
      <c r="C9" s="100"/>
      <c r="D9" s="100"/>
      <c r="E9" s="100"/>
      <c r="F9" s="100"/>
      <c r="G9" s="100"/>
      <c r="H9" s="18" t="s">
        <v>13</v>
      </c>
      <c r="I9" s="5">
        <v>380</v>
      </c>
      <c r="J9" s="17">
        <v>175.45000000000002</v>
      </c>
      <c r="K9" s="19">
        <f t="shared" si="0"/>
        <v>2.1658592191507551</v>
      </c>
      <c r="L9" s="101"/>
      <c r="M9" s="101"/>
      <c r="N9" s="101"/>
      <c r="O9" s="102">
        <v>330</v>
      </c>
      <c r="P9" s="102"/>
      <c r="Q9" s="102"/>
      <c r="R9" s="101">
        <v>284</v>
      </c>
      <c r="S9" s="101"/>
    </row>
    <row r="10" spans="1:19" s="4" customFormat="1" ht="30" customHeight="1" x14ac:dyDescent="0.25">
      <c r="A10" s="24" t="str">
        <f>лаборатория!A11</f>
        <v>А26.05.047</v>
      </c>
      <c r="B10" s="100" t="str">
        <f>лаборатория!B11</f>
        <v>Молекулярно-биологическое исследование крови на микобактерии туберкулеза в крови</v>
      </c>
      <c r="C10" s="100"/>
      <c r="D10" s="100"/>
      <c r="E10" s="100"/>
      <c r="F10" s="100"/>
      <c r="G10" s="100"/>
      <c r="H10" s="18" t="s">
        <v>13</v>
      </c>
      <c r="I10" s="5">
        <v>165</v>
      </c>
      <c r="J10" s="17">
        <v>100.00000000000001</v>
      </c>
      <c r="K10" s="19">
        <f t="shared" si="0"/>
        <v>1.6499999999999997</v>
      </c>
      <c r="L10" s="101"/>
      <c r="M10" s="101"/>
      <c r="N10" s="101"/>
      <c r="O10" s="102">
        <v>280</v>
      </c>
      <c r="P10" s="102"/>
      <c r="Q10" s="102"/>
      <c r="R10" s="101"/>
      <c r="S10" s="101"/>
    </row>
    <row r="11" spans="1:19" s="4" customFormat="1" ht="30" customHeight="1" x14ac:dyDescent="0.25">
      <c r="A11" s="24" t="str">
        <f>лаборатория!A12</f>
        <v>А08.09.011</v>
      </c>
      <c r="B11" s="100" t="s">
        <v>189</v>
      </c>
      <c r="C11" s="100"/>
      <c r="D11" s="100"/>
      <c r="E11" s="100"/>
      <c r="F11" s="100"/>
      <c r="G11" s="100"/>
      <c r="H11" s="18" t="s">
        <v>13</v>
      </c>
      <c r="I11" s="5">
        <v>240</v>
      </c>
      <c r="J11" s="17">
        <v>149.5</v>
      </c>
      <c r="K11" s="19">
        <f t="shared" si="0"/>
        <v>1.6053511705685619</v>
      </c>
      <c r="L11" s="101"/>
      <c r="M11" s="101"/>
      <c r="N11" s="101"/>
      <c r="O11" s="102"/>
      <c r="P11" s="102"/>
      <c r="Q11" s="102"/>
      <c r="R11" s="101"/>
      <c r="S11" s="101"/>
    </row>
    <row r="12" spans="1:19" s="4" customFormat="1" ht="30" customHeight="1" x14ac:dyDescent="0.25">
      <c r="A12" s="24" t="str">
        <f>лаборатория!A13</f>
        <v>А26.09.001</v>
      </c>
      <c r="B12" s="100" t="str">
        <f>лаборатория!B13</f>
        <v>Микроскопическое исследование мокроты на микобактерии</v>
      </c>
      <c r="C12" s="100"/>
      <c r="D12" s="100"/>
      <c r="E12" s="100"/>
      <c r="F12" s="100"/>
      <c r="G12" s="100"/>
      <c r="H12" s="18" t="s">
        <v>13</v>
      </c>
      <c r="I12" s="5">
        <v>185</v>
      </c>
      <c r="J12" s="17">
        <v>220.00000000000003</v>
      </c>
      <c r="K12" s="19">
        <f t="shared" si="0"/>
        <v>0.84090909090909083</v>
      </c>
      <c r="L12" s="101"/>
      <c r="M12" s="101"/>
      <c r="N12" s="101"/>
      <c r="O12" s="102"/>
      <c r="P12" s="102"/>
      <c r="Q12" s="102"/>
      <c r="R12" s="101"/>
      <c r="S12" s="101"/>
    </row>
    <row r="13" spans="1:19" s="4" customFormat="1" ht="30" customHeight="1" x14ac:dyDescent="0.25">
      <c r="A13" s="24" t="str">
        <f>лаборатория!A14</f>
        <v>А08.08.002</v>
      </c>
      <c r="B13" s="100" t="str">
        <f>лаборатория!B14</f>
        <v>Цитологическое исследование отделяемого верхних дыхательных путей и отпечатков (риноцитограмма)</v>
      </c>
      <c r="C13" s="100"/>
      <c r="D13" s="100"/>
      <c r="E13" s="100"/>
      <c r="F13" s="100"/>
      <c r="G13" s="100"/>
      <c r="H13" s="18" t="s">
        <v>13</v>
      </c>
      <c r="I13" s="5">
        <v>200</v>
      </c>
      <c r="J13" s="17">
        <v>169.5</v>
      </c>
      <c r="K13" s="19">
        <f t="shared" si="0"/>
        <v>1.1799410029498525</v>
      </c>
      <c r="L13" s="101"/>
      <c r="M13" s="101"/>
      <c r="N13" s="101"/>
      <c r="O13" s="102"/>
      <c r="P13" s="102"/>
      <c r="Q13" s="102"/>
      <c r="R13" s="101">
        <v>181</v>
      </c>
      <c r="S13" s="101"/>
    </row>
    <row r="14" spans="1:19" s="4" customFormat="1" ht="30" customHeight="1" x14ac:dyDescent="0.25">
      <c r="A14" s="24" t="str">
        <f>лаборатория!A15</f>
        <v>А26.19.010</v>
      </c>
      <c r="B14" s="100" t="str">
        <f>лаборатория!B15</f>
        <v>Микроскопическое исследование кала на яйца и личинки гельминтов</v>
      </c>
      <c r="C14" s="100"/>
      <c r="D14" s="100"/>
      <c r="E14" s="100"/>
      <c r="F14" s="100"/>
      <c r="G14" s="100"/>
      <c r="H14" s="18" t="s">
        <v>13</v>
      </c>
      <c r="I14" s="5">
        <v>120</v>
      </c>
      <c r="J14" s="17">
        <v>145</v>
      </c>
      <c r="K14" s="19">
        <f t="shared" si="0"/>
        <v>0.82758620689655171</v>
      </c>
      <c r="L14" s="101"/>
      <c r="M14" s="101"/>
      <c r="N14" s="101"/>
      <c r="O14" s="102"/>
      <c r="P14" s="102"/>
      <c r="Q14" s="102"/>
      <c r="R14" s="101">
        <v>201</v>
      </c>
      <c r="S14" s="101"/>
    </row>
    <row r="15" spans="1:19" s="4" customFormat="1" ht="30" customHeight="1" x14ac:dyDescent="0.25">
      <c r="A15" s="24" t="str">
        <f>лаборатория!A16</f>
        <v>А09.19.001</v>
      </c>
      <c r="B15" s="100" t="str">
        <f>лаборатория!B16</f>
        <v>Исследование кала на скрытую кровь</v>
      </c>
      <c r="C15" s="100"/>
      <c r="D15" s="100"/>
      <c r="E15" s="100"/>
      <c r="F15" s="100"/>
      <c r="G15" s="100"/>
      <c r="H15" s="18" t="s">
        <v>13</v>
      </c>
      <c r="I15" s="5">
        <v>45</v>
      </c>
      <c r="J15" s="17">
        <v>110.00000000000001</v>
      </c>
      <c r="K15" s="19">
        <f t="shared" si="0"/>
        <v>0.40909090909090906</v>
      </c>
      <c r="L15" s="101"/>
      <c r="M15" s="101"/>
      <c r="N15" s="101"/>
      <c r="O15" s="102"/>
      <c r="P15" s="102"/>
      <c r="Q15" s="102"/>
      <c r="R15" s="101">
        <v>96</v>
      </c>
      <c r="S15" s="101"/>
    </row>
    <row r="16" spans="1:19" s="4" customFormat="1" ht="30" customHeight="1" x14ac:dyDescent="0.25">
      <c r="A16" s="24" t="str">
        <f>лаборатория!A17</f>
        <v>А11.19.011.001</v>
      </c>
      <c r="B16" s="100" t="str">
        <f>лаборатория!B17</f>
        <v>Взятие соскоба с перианальной области  на энтеробиоз</v>
      </c>
      <c r="C16" s="100"/>
      <c r="D16" s="100"/>
      <c r="E16" s="100"/>
      <c r="F16" s="100"/>
      <c r="G16" s="100"/>
      <c r="H16" s="18" t="s">
        <v>13</v>
      </c>
      <c r="I16" s="5">
        <v>110</v>
      </c>
      <c r="J16" s="17">
        <v>39.5</v>
      </c>
      <c r="K16" s="19">
        <f t="shared" si="0"/>
        <v>2.7848101265822787</v>
      </c>
      <c r="L16" s="101"/>
      <c r="M16" s="101"/>
      <c r="N16" s="101"/>
      <c r="O16" s="102"/>
      <c r="P16" s="102"/>
      <c r="Q16" s="102"/>
      <c r="R16" s="101"/>
      <c r="S16" s="101"/>
    </row>
    <row r="17" spans="1:19" s="4" customFormat="1" ht="30" customHeight="1" x14ac:dyDescent="0.25">
      <c r="A17" s="24" t="str">
        <f>лаборатория!A18</f>
        <v>А12.19.005</v>
      </c>
      <c r="B17" s="100" t="str">
        <f>лаборатория!B18</f>
        <v>Исследование физических свойств каловых масс</v>
      </c>
      <c r="C17" s="100"/>
      <c r="D17" s="100"/>
      <c r="E17" s="100"/>
      <c r="F17" s="100"/>
      <c r="G17" s="100"/>
      <c r="H17" s="18" t="s">
        <v>13</v>
      </c>
      <c r="I17" s="5">
        <v>240</v>
      </c>
      <c r="J17" s="17">
        <v>104.50000000000001</v>
      </c>
      <c r="K17" s="19">
        <f t="shared" si="0"/>
        <v>2.2966507177033488</v>
      </c>
      <c r="L17" s="101"/>
      <c r="M17" s="101"/>
      <c r="N17" s="101"/>
      <c r="O17" s="102"/>
      <c r="P17" s="102"/>
      <c r="Q17" s="102"/>
      <c r="R17" s="101">
        <v>109</v>
      </c>
      <c r="S17" s="101"/>
    </row>
    <row r="18" spans="1:19" s="4" customFormat="1" ht="30" customHeight="1" x14ac:dyDescent="0.25">
      <c r="A18" s="24" t="str">
        <f>лаборатория!A19</f>
        <v>А26.19.011</v>
      </c>
      <c r="B18" s="100" t="str">
        <f>лаборатория!B19</f>
        <v>Микроскопическое исследование кала на простейшие</v>
      </c>
      <c r="C18" s="100"/>
      <c r="D18" s="100"/>
      <c r="E18" s="100"/>
      <c r="F18" s="100"/>
      <c r="G18" s="100"/>
      <c r="H18" s="18" t="s">
        <v>13</v>
      </c>
      <c r="I18" s="5">
        <v>130</v>
      </c>
      <c r="J18" s="17">
        <v>220.00000000000003</v>
      </c>
      <c r="K18" s="19">
        <f t="shared" si="0"/>
        <v>0.59090909090909083</v>
      </c>
      <c r="L18" s="101"/>
      <c r="M18" s="101"/>
      <c r="N18" s="101"/>
      <c r="O18" s="102"/>
      <c r="P18" s="102"/>
      <c r="Q18" s="102"/>
      <c r="R18" s="101">
        <v>226</v>
      </c>
      <c r="S18" s="101"/>
    </row>
    <row r="19" spans="1:19" s="4" customFormat="1" ht="30" customHeight="1" x14ac:dyDescent="0.25">
      <c r="A19" s="24" t="str">
        <f>лаборатория!A20</f>
        <v>А12.20.001</v>
      </c>
      <c r="B19" s="100" t="str">
        <f>лаборатория!B20</f>
        <v>Микроскопическое исследование влагалищных мазков</v>
      </c>
      <c r="C19" s="100"/>
      <c r="D19" s="100"/>
      <c r="E19" s="100"/>
      <c r="F19" s="100"/>
      <c r="G19" s="100"/>
      <c r="H19" s="18" t="s">
        <v>13</v>
      </c>
      <c r="I19" s="5">
        <v>380</v>
      </c>
      <c r="J19" s="17">
        <v>114.95000000000003</v>
      </c>
      <c r="K19" s="19">
        <f t="shared" si="0"/>
        <v>3.3057851239669414</v>
      </c>
      <c r="L19" s="101"/>
      <c r="M19" s="101"/>
      <c r="N19" s="101"/>
      <c r="O19" s="102"/>
      <c r="P19" s="102"/>
      <c r="Q19" s="102"/>
      <c r="R19" s="101">
        <v>157</v>
      </c>
      <c r="S19" s="101"/>
    </row>
    <row r="20" spans="1:19" s="4" customFormat="1" ht="30" customHeight="1" x14ac:dyDescent="0.25">
      <c r="A20" s="24" t="str">
        <f>лаборатория!A21</f>
        <v>А09.05.044</v>
      </c>
      <c r="B20" s="100" t="str">
        <f>лаборатория!B21</f>
        <v>Определение активности гамма-глютамилтрансферазы в крови</v>
      </c>
      <c r="C20" s="100"/>
      <c r="D20" s="100"/>
      <c r="E20" s="100"/>
      <c r="F20" s="100"/>
      <c r="G20" s="100"/>
      <c r="H20" s="18" t="s">
        <v>13</v>
      </c>
      <c r="I20" s="5">
        <v>160</v>
      </c>
      <c r="J20" s="17">
        <v>179.50000000000003</v>
      </c>
      <c r="K20" s="19">
        <f t="shared" si="0"/>
        <v>0.89136490250696365</v>
      </c>
      <c r="L20" s="101"/>
      <c r="M20" s="101"/>
      <c r="N20" s="101"/>
      <c r="O20" s="102"/>
      <c r="P20" s="102"/>
      <c r="Q20" s="102"/>
      <c r="R20" s="101">
        <v>167</v>
      </c>
      <c r="S20" s="101"/>
    </row>
    <row r="21" spans="1:19" s="4" customFormat="1" ht="30" customHeight="1" x14ac:dyDescent="0.25">
      <c r="A21" s="24" t="str">
        <f>лаборатория!A22</f>
        <v>А09.05.065</v>
      </c>
      <c r="B21" s="100" t="str">
        <f>лаборатория!B22</f>
        <v>Исследование уровня тиреотропного гормона ТТГ в  крови</v>
      </c>
      <c r="C21" s="100"/>
      <c r="D21" s="100"/>
      <c r="E21" s="100"/>
      <c r="F21" s="100"/>
      <c r="G21" s="100"/>
      <c r="H21" s="18" t="s">
        <v>13</v>
      </c>
      <c r="I21" s="5">
        <v>250</v>
      </c>
      <c r="J21" s="17">
        <v>179.50000000000003</v>
      </c>
      <c r="K21" s="19">
        <f t="shared" si="0"/>
        <v>1.3927576601671308</v>
      </c>
      <c r="L21" s="101"/>
      <c r="M21" s="101"/>
      <c r="N21" s="101"/>
      <c r="O21" s="102"/>
      <c r="P21" s="102"/>
      <c r="Q21" s="102"/>
      <c r="R21" s="101">
        <v>197</v>
      </c>
      <c r="S21" s="101"/>
    </row>
    <row r="22" spans="1:19" s="4" customFormat="1" ht="30" customHeight="1" x14ac:dyDescent="0.25">
      <c r="A22" s="24" t="str">
        <f>лаборатория!A23</f>
        <v>А09.05.060</v>
      </c>
      <c r="B22" s="100" t="str">
        <f>лаборатория!B23</f>
        <v>Исследование уровня общего трийодтиронина (Т3) в крови</v>
      </c>
      <c r="C22" s="100"/>
      <c r="D22" s="100"/>
      <c r="E22" s="100"/>
      <c r="F22" s="100"/>
      <c r="G22" s="100"/>
      <c r="H22" s="18" t="s">
        <v>13</v>
      </c>
      <c r="I22" s="5">
        <v>250</v>
      </c>
      <c r="J22" s="17">
        <v>150</v>
      </c>
      <c r="K22" s="19">
        <f t="shared" si="0"/>
        <v>1.6666666666666667</v>
      </c>
      <c r="L22" s="101"/>
      <c r="M22" s="101"/>
      <c r="N22" s="101"/>
      <c r="O22" s="102"/>
      <c r="P22" s="102"/>
      <c r="Q22" s="102"/>
      <c r="R22" s="101">
        <v>162</v>
      </c>
      <c r="S22" s="101"/>
    </row>
    <row r="23" spans="1:19" s="4" customFormat="1" ht="30" customHeight="1" x14ac:dyDescent="0.25">
      <c r="A23" s="24" t="str">
        <f>лаборатория!A24</f>
        <v>А09.05.064</v>
      </c>
      <c r="B23" s="100" t="str">
        <f>лаборатория!B24</f>
        <v>Исследование уровня общего тироксина (Т4)  сыворотки крови</v>
      </c>
      <c r="C23" s="100"/>
      <c r="D23" s="100"/>
      <c r="E23" s="100"/>
      <c r="F23" s="100"/>
      <c r="G23" s="100"/>
      <c r="H23" s="18" t="s">
        <v>13</v>
      </c>
      <c r="I23" s="5">
        <v>250</v>
      </c>
      <c r="J23" s="17"/>
      <c r="K23" s="19" t="e">
        <f t="shared" si="0"/>
        <v>#DIV/0!</v>
      </c>
      <c r="L23" s="101"/>
      <c r="M23" s="101"/>
      <c r="N23" s="101"/>
      <c r="O23" s="102"/>
      <c r="P23" s="102"/>
      <c r="Q23" s="102"/>
      <c r="R23" s="101"/>
      <c r="S23" s="101"/>
    </row>
    <row r="24" spans="1:19" s="4" customFormat="1" ht="30" customHeight="1" x14ac:dyDescent="0.25">
      <c r="A24" s="24" t="str">
        <f>лаборатория!A25</f>
        <v>А12.06.045</v>
      </c>
      <c r="B24" s="100" t="str">
        <f>лаборатория!B25</f>
        <v>Определение содержания антител к тиреопероксидазе в крови</v>
      </c>
      <c r="C24" s="100"/>
      <c r="D24" s="100"/>
      <c r="E24" s="100"/>
      <c r="F24" s="100"/>
      <c r="G24" s="100"/>
      <c r="H24" s="18" t="s">
        <v>13</v>
      </c>
      <c r="I24" s="5">
        <v>300</v>
      </c>
      <c r="J24" s="17">
        <v>230</v>
      </c>
      <c r="K24" s="19">
        <f t="shared" si="0"/>
        <v>1.3043478260869565</v>
      </c>
      <c r="L24" s="101"/>
      <c r="M24" s="101"/>
      <c r="N24" s="101"/>
      <c r="O24" s="102"/>
      <c r="P24" s="102"/>
      <c r="Q24" s="102"/>
      <c r="R24" s="101">
        <v>197</v>
      </c>
      <c r="S24" s="101"/>
    </row>
    <row r="25" spans="1:19" s="4" customFormat="1" ht="30" customHeight="1" x14ac:dyDescent="0.25">
      <c r="A25" s="24" t="str">
        <f>лаборатория!A26</f>
        <v>А09.05.130</v>
      </c>
      <c r="B25" s="100" t="str">
        <f>лаборатория!B26</f>
        <v>Исследование уровня простатспецифического антигена общего в крови</v>
      </c>
      <c r="C25" s="100"/>
      <c r="D25" s="100"/>
      <c r="E25" s="100"/>
      <c r="F25" s="100"/>
      <c r="G25" s="100"/>
      <c r="H25" s="18" t="s">
        <v>13</v>
      </c>
      <c r="I25" s="5">
        <v>300</v>
      </c>
      <c r="J25" s="17">
        <v>230</v>
      </c>
      <c r="K25" s="19">
        <f t="shared" si="0"/>
        <v>1.3043478260869565</v>
      </c>
      <c r="L25" s="101"/>
      <c r="M25" s="101"/>
      <c r="N25" s="101"/>
      <c r="O25" s="102"/>
      <c r="P25" s="102"/>
      <c r="Q25" s="102"/>
      <c r="R25" s="101">
        <v>195</v>
      </c>
      <c r="S25" s="101"/>
    </row>
    <row r="26" spans="1:19" s="4" customFormat="1" ht="30" customHeight="1" x14ac:dyDescent="0.25">
      <c r="A26" s="24" t="str">
        <f>лаборатория!A27</f>
        <v>А09.05.202</v>
      </c>
      <c r="B26" s="100" t="str">
        <f>лаборатория!B27</f>
        <v>Исследование уровня антигена аденогенных раков CA 125 в крови</v>
      </c>
      <c r="C26" s="100"/>
      <c r="D26" s="100"/>
      <c r="E26" s="100"/>
      <c r="F26" s="100"/>
      <c r="G26" s="100"/>
      <c r="H26" s="18" t="s">
        <v>13</v>
      </c>
      <c r="I26" s="5">
        <v>305</v>
      </c>
      <c r="J26" s="17">
        <v>230</v>
      </c>
      <c r="K26" s="19">
        <f t="shared" si="0"/>
        <v>1.326086956521739</v>
      </c>
      <c r="L26" s="101"/>
      <c r="M26" s="101"/>
      <c r="N26" s="101"/>
      <c r="O26" s="102"/>
      <c r="P26" s="102"/>
      <c r="Q26" s="102"/>
      <c r="R26" s="101">
        <v>247</v>
      </c>
      <c r="S26" s="101"/>
    </row>
    <row r="27" spans="1:19" s="4" customFormat="1" ht="30" customHeight="1" x14ac:dyDescent="0.25">
      <c r="A27" s="24" t="str">
        <f>лаборатория!A28</f>
        <v>А09.05.089</v>
      </c>
      <c r="B27" s="100" t="str">
        <f>лаборатория!B28</f>
        <v>Исследование уровня альфа-фетопротеина в сыворотке крови</v>
      </c>
      <c r="C27" s="100"/>
      <c r="D27" s="100"/>
      <c r="E27" s="100"/>
      <c r="F27" s="100"/>
      <c r="G27" s="100"/>
      <c r="H27" s="18" t="s">
        <v>13</v>
      </c>
      <c r="I27" s="5">
        <v>360</v>
      </c>
      <c r="J27" s="17">
        <v>280</v>
      </c>
      <c r="K27" s="19">
        <f t="shared" si="0"/>
        <v>1.2857142857142858</v>
      </c>
      <c r="L27" s="101"/>
      <c r="M27" s="101"/>
      <c r="N27" s="101"/>
      <c r="O27" s="102"/>
      <c r="P27" s="102"/>
      <c r="Q27" s="102"/>
      <c r="R27" s="101"/>
      <c r="S27" s="101"/>
    </row>
    <row r="28" spans="1:19" s="4" customFormat="1" ht="30" customHeight="1" x14ac:dyDescent="0.25">
      <c r="A28" s="24" t="str">
        <f>лаборатория!A29</f>
        <v>А09.05.195</v>
      </c>
      <c r="B28" s="104" t="str">
        <f>лаборатория!B29</f>
        <v xml:space="preserve">Исследование уровня ракового эмбрионального антигена в крови
</v>
      </c>
      <c r="C28" s="105"/>
      <c r="D28" s="105"/>
      <c r="E28" s="105"/>
      <c r="F28" s="105"/>
      <c r="G28" s="106"/>
      <c r="H28" s="18" t="s">
        <v>13</v>
      </c>
      <c r="I28" s="5">
        <v>500</v>
      </c>
      <c r="J28" s="17">
        <v>210</v>
      </c>
      <c r="K28" s="19">
        <f t="shared" si="0"/>
        <v>2.3809523809523809</v>
      </c>
      <c r="L28" s="101"/>
      <c r="M28" s="101"/>
      <c r="N28" s="101"/>
      <c r="O28" s="102"/>
      <c r="P28" s="102"/>
      <c r="Q28" s="102"/>
      <c r="R28" s="101">
        <v>237</v>
      </c>
      <c r="S28" s="101"/>
    </row>
    <row r="29" spans="1:19" s="4" customFormat="1" ht="30" customHeight="1" x14ac:dyDescent="0.25">
      <c r="A29" s="24" t="str">
        <f>лаборатория!A30</f>
        <v>А09.05.201</v>
      </c>
      <c r="B29" s="100" t="str">
        <f>лаборатория!B30</f>
        <v>Исследование уровня антигена аденогенных раков CA 19-9 в крови</v>
      </c>
      <c r="C29" s="100"/>
      <c r="D29" s="100"/>
      <c r="E29" s="100"/>
      <c r="F29" s="100"/>
      <c r="G29" s="100"/>
      <c r="H29" s="31" t="s">
        <v>13</v>
      </c>
      <c r="I29" s="5">
        <v>530</v>
      </c>
      <c r="J29" s="17">
        <v>280.25</v>
      </c>
      <c r="K29" s="19">
        <f t="shared" si="0"/>
        <v>1.8911685994647636</v>
      </c>
      <c r="L29" s="101"/>
      <c r="M29" s="101"/>
      <c r="N29" s="101"/>
      <c r="O29" s="102"/>
      <c r="P29" s="102"/>
      <c r="Q29" s="102"/>
      <c r="R29" s="101"/>
      <c r="S29" s="101"/>
    </row>
    <row r="30" spans="1:19" s="4" customFormat="1" ht="30" customHeight="1" x14ac:dyDescent="0.25">
      <c r="A30" s="24" t="str">
        <f>лаборатория!A31</f>
        <v>А09.05.054.001</v>
      </c>
      <c r="B30" s="100" t="str">
        <f>лаборатория!B31</f>
        <v>Исследование уровня общего иммуноглобулина Е в крови</v>
      </c>
      <c r="C30" s="100"/>
      <c r="D30" s="100"/>
      <c r="E30" s="100"/>
      <c r="F30" s="100"/>
      <c r="G30" s="100"/>
      <c r="H30" s="31" t="s">
        <v>13</v>
      </c>
      <c r="I30" s="5">
        <v>300</v>
      </c>
      <c r="J30" s="17"/>
      <c r="K30" s="19" t="e">
        <f t="shared" si="0"/>
        <v>#DIV/0!</v>
      </c>
      <c r="L30" s="101"/>
      <c r="M30" s="101"/>
      <c r="N30" s="101"/>
      <c r="O30" s="102"/>
      <c r="P30" s="102"/>
      <c r="Q30" s="102"/>
      <c r="R30" s="101"/>
      <c r="S30" s="101"/>
    </row>
    <row r="31" spans="1:19" s="4" customFormat="1" ht="30" customHeight="1" x14ac:dyDescent="0.25">
      <c r="A31" s="24" t="str">
        <f>лаборатория!A32</f>
        <v>А09.05.023</v>
      </c>
      <c r="B31" s="100" t="str">
        <f>лаборатория!B32</f>
        <v>Исследование уровня глюкозы в крови</v>
      </c>
      <c r="C31" s="100"/>
      <c r="D31" s="100"/>
      <c r="E31" s="100"/>
      <c r="F31" s="100"/>
      <c r="G31" s="100"/>
      <c r="H31" s="31" t="s">
        <v>13</v>
      </c>
      <c r="I31" s="5">
        <v>125</v>
      </c>
      <c r="J31" s="17"/>
      <c r="K31" s="19" t="e">
        <f t="shared" si="0"/>
        <v>#DIV/0!</v>
      </c>
      <c r="L31" s="101"/>
      <c r="M31" s="101"/>
      <c r="N31" s="101"/>
      <c r="O31" s="102"/>
      <c r="P31" s="102"/>
      <c r="Q31" s="102"/>
      <c r="R31" s="101"/>
      <c r="S31" s="101"/>
    </row>
    <row r="32" spans="1:19" s="4" customFormat="1" ht="30" customHeight="1" x14ac:dyDescent="0.25">
      <c r="A32" s="24" t="str">
        <f>лаборатория!A33</f>
        <v>А09.05.021</v>
      </c>
      <c r="B32" s="100" t="str">
        <f>лаборатория!B33</f>
        <v>Исследование уровня общего билирубина в крови</v>
      </c>
      <c r="C32" s="100"/>
      <c r="D32" s="100"/>
      <c r="E32" s="100"/>
      <c r="F32" s="100"/>
      <c r="G32" s="100"/>
      <c r="H32" s="31" t="s">
        <v>13</v>
      </c>
      <c r="I32" s="5">
        <v>115</v>
      </c>
      <c r="J32" s="17"/>
      <c r="K32" s="19" t="e">
        <f t="shared" si="0"/>
        <v>#DIV/0!</v>
      </c>
      <c r="L32" s="101"/>
      <c r="M32" s="101"/>
      <c r="N32" s="101"/>
      <c r="O32" s="102"/>
      <c r="P32" s="102"/>
      <c r="Q32" s="102"/>
      <c r="R32" s="101"/>
      <c r="S32" s="101"/>
    </row>
    <row r="33" spans="1:19" s="4" customFormat="1" ht="30" customHeight="1" x14ac:dyDescent="0.25">
      <c r="A33" s="4" t="s">
        <v>392</v>
      </c>
      <c r="B33" s="27" t="s">
        <v>391</v>
      </c>
      <c r="C33" s="30"/>
      <c r="D33" s="30"/>
      <c r="E33" s="30"/>
      <c r="F33" s="30"/>
      <c r="G33" s="30"/>
      <c r="H33" s="31" t="s">
        <v>13</v>
      </c>
      <c r="I33" s="5"/>
      <c r="J33" s="17" t="s">
        <v>123</v>
      </c>
      <c r="K33" s="19"/>
      <c r="L33" s="28"/>
      <c r="M33" s="28"/>
      <c r="N33" s="28"/>
      <c r="O33" s="29"/>
      <c r="P33" s="29"/>
      <c r="Q33" s="29"/>
      <c r="R33" s="28"/>
      <c r="S33" s="28"/>
    </row>
    <row r="34" spans="1:19" s="4" customFormat="1" ht="30" customHeight="1" x14ac:dyDescent="0.25">
      <c r="A34" s="24" t="str">
        <f>лаборатория!A34</f>
        <v>A09.05.041</v>
      </c>
      <c r="B34" s="100" t="str">
        <f>лаборатория!B34</f>
        <v>Определение активности аспартатаминотрансферазы в крови</v>
      </c>
      <c r="C34" s="100"/>
      <c r="D34" s="100"/>
      <c r="E34" s="100"/>
      <c r="F34" s="100"/>
      <c r="G34" s="100"/>
      <c r="H34" s="31" t="s">
        <v>13</v>
      </c>
      <c r="I34" s="5">
        <v>110</v>
      </c>
      <c r="J34" s="17" t="s">
        <v>38</v>
      </c>
      <c r="K34" s="19" t="e">
        <f t="shared" si="0"/>
        <v>#VALUE!</v>
      </c>
      <c r="L34" s="101"/>
      <c r="M34" s="101"/>
      <c r="N34" s="101"/>
      <c r="O34" s="102">
        <v>325</v>
      </c>
      <c r="P34" s="102"/>
      <c r="Q34" s="102"/>
      <c r="R34" s="101"/>
      <c r="S34" s="101"/>
    </row>
    <row r="35" spans="1:19" s="4" customFormat="1" ht="30" customHeight="1" x14ac:dyDescent="0.25">
      <c r="A35" s="24" t="str">
        <f>лаборатория!A35</f>
        <v>A09.05.042</v>
      </c>
      <c r="B35" s="100" t="str">
        <f>лаборатория!B35</f>
        <v>Определение активности аланинаминотрансферазы в крови</v>
      </c>
      <c r="C35" s="100"/>
      <c r="D35" s="100"/>
      <c r="E35" s="100"/>
      <c r="F35" s="100"/>
      <c r="G35" s="100"/>
      <c r="H35" s="31" t="s">
        <v>13</v>
      </c>
      <c r="I35" s="5">
        <v>110</v>
      </c>
      <c r="J35" s="17"/>
      <c r="K35" s="19" t="e">
        <f t="shared" si="0"/>
        <v>#DIV/0!</v>
      </c>
      <c r="L35" s="101"/>
      <c r="M35" s="101"/>
      <c r="N35" s="101"/>
      <c r="O35" s="102"/>
      <c r="P35" s="102"/>
      <c r="Q35" s="102"/>
      <c r="R35" s="101"/>
      <c r="S35" s="101"/>
    </row>
    <row r="36" spans="1:19" s="4" customFormat="1" ht="30" customHeight="1" x14ac:dyDescent="0.25">
      <c r="A36" s="24" t="str">
        <f>лаборатория!A36</f>
        <v>А09.05.010</v>
      </c>
      <c r="B36" s="100" t="str">
        <f>лаборатория!B36</f>
        <v>Исследование уровня общего белка в крови</v>
      </c>
      <c r="C36" s="100"/>
      <c r="D36" s="100"/>
      <c r="E36" s="100"/>
      <c r="F36" s="100"/>
      <c r="G36" s="100"/>
      <c r="H36" s="31" t="s">
        <v>13</v>
      </c>
      <c r="I36" s="5">
        <v>90</v>
      </c>
      <c r="J36" s="17">
        <v>114.95000000000003</v>
      </c>
      <c r="K36" s="19">
        <f t="shared" si="0"/>
        <v>0.78294910830795972</v>
      </c>
      <c r="L36" s="101"/>
      <c r="M36" s="101"/>
      <c r="N36" s="101"/>
      <c r="O36" s="102"/>
      <c r="P36" s="102"/>
      <c r="Q36" s="102"/>
      <c r="R36" s="101">
        <v>80</v>
      </c>
      <c r="S36" s="101"/>
    </row>
    <row r="37" spans="1:19" s="4" customFormat="1" ht="30" customHeight="1" x14ac:dyDescent="0.25">
      <c r="A37" s="24" t="str">
        <f>лаборатория!A37</f>
        <v>А09.05.026</v>
      </c>
      <c r="B37" s="100" t="str">
        <f>лаборатория!B37</f>
        <v>Исследование уровня холестерина в крови</v>
      </c>
      <c r="C37" s="100"/>
      <c r="D37" s="100"/>
      <c r="E37" s="100"/>
      <c r="F37" s="100"/>
      <c r="G37" s="100"/>
      <c r="H37" s="31" t="s">
        <v>13</v>
      </c>
      <c r="I37" s="5">
        <v>190</v>
      </c>
      <c r="J37" s="17">
        <v>104.50000000000001</v>
      </c>
      <c r="K37" s="19">
        <f t="shared" si="0"/>
        <v>1.8181818181818179</v>
      </c>
      <c r="L37" s="101"/>
      <c r="M37" s="101"/>
      <c r="N37" s="101"/>
      <c r="O37" s="102"/>
      <c r="P37" s="102"/>
      <c r="Q37" s="102"/>
      <c r="R37" s="101">
        <v>115</v>
      </c>
      <c r="S37" s="101"/>
    </row>
    <row r="38" spans="1:19" s="4" customFormat="1" ht="30" customHeight="1" x14ac:dyDescent="0.25">
      <c r="A38" s="24" t="str">
        <f>лаборатория!A38</f>
        <v>A09.05.009</v>
      </c>
      <c r="B38" s="100" t="str">
        <f>лаборатория!B38</f>
        <v>Исследование уровня C-реактивного белка в сыворотке крови (количественный)</v>
      </c>
      <c r="C38" s="100"/>
      <c r="D38" s="100"/>
      <c r="E38" s="100"/>
      <c r="F38" s="100"/>
      <c r="G38" s="100"/>
      <c r="H38" s="31" t="s">
        <v>13</v>
      </c>
      <c r="I38" s="5">
        <v>200</v>
      </c>
      <c r="J38" s="17">
        <v>84.5</v>
      </c>
      <c r="K38" s="19">
        <f t="shared" si="0"/>
        <v>2.3668639053254439</v>
      </c>
      <c r="L38" s="101"/>
      <c r="M38" s="101"/>
      <c r="N38" s="101"/>
      <c r="O38" s="102"/>
      <c r="P38" s="102"/>
      <c r="Q38" s="102"/>
      <c r="R38" s="101"/>
      <c r="S38" s="101"/>
    </row>
    <row r="39" spans="1:19" s="4" customFormat="1" ht="30" customHeight="1" x14ac:dyDescent="0.25">
      <c r="A39" s="24" t="str">
        <f>лаборатория!A39</f>
        <v>А12.06.019</v>
      </c>
      <c r="B39" s="100" t="str">
        <f>лаборатория!B39</f>
        <v>Определение содержания ревматоидного фактора в крови (количественно)</v>
      </c>
      <c r="C39" s="100"/>
      <c r="D39" s="100"/>
      <c r="E39" s="100"/>
      <c r="F39" s="100"/>
      <c r="G39" s="100"/>
      <c r="H39" s="31" t="s">
        <v>13</v>
      </c>
      <c r="I39" s="5">
        <v>230</v>
      </c>
      <c r="J39" s="17">
        <v>104.50000000000001</v>
      </c>
      <c r="K39" s="19">
        <f t="shared" si="0"/>
        <v>2.2009569377990426</v>
      </c>
      <c r="L39" s="101"/>
      <c r="M39" s="101"/>
      <c r="N39" s="101"/>
      <c r="O39" s="102"/>
      <c r="P39" s="102"/>
      <c r="Q39" s="102"/>
      <c r="R39" s="101">
        <v>88</v>
      </c>
      <c r="S39" s="101"/>
    </row>
    <row r="40" spans="1:19" s="4" customFormat="1" ht="30" customHeight="1" x14ac:dyDescent="0.25">
      <c r="A40" s="24" t="str">
        <f>лаборатория!A40</f>
        <v>А09.05.004</v>
      </c>
      <c r="B40" s="100" t="str">
        <f>лаборатория!B40</f>
        <v>Исследование уровня холестерина липопротеинов высокой плотности в крови</v>
      </c>
      <c r="C40" s="100"/>
      <c r="D40" s="100"/>
      <c r="E40" s="100"/>
      <c r="F40" s="100"/>
      <c r="G40" s="100"/>
      <c r="H40" s="31" t="s">
        <v>13</v>
      </c>
      <c r="I40" s="5">
        <v>140</v>
      </c>
      <c r="J40" s="17">
        <v>104.50000000000001</v>
      </c>
      <c r="K40" s="19">
        <f t="shared" si="0"/>
        <v>1.339712918660287</v>
      </c>
      <c r="L40" s="101"/>
      <c r="M40" s="101"/>
      <c r="N40" s="101"/>
      <c r="O40" s="102"/>
      <c r="P40" s="102"/>
      <c r="Q40" s="102"/>
      <c r="R40" s="101">
        <v>88</v>
      </c>
      <c r="S40" s="101"/>
    </row>
    <row r="41" spans="1:19" s="4" customFormat="1" ht="30" customHeight="1" x14ac:dyDescent="0.25">
      <c r="A41" s="24" t="str">
        <f>лаборатория!A41</f>
        <v>A09.05.028</v>
      </c>
      <c r="B41" s="100" t="str">
        <f>лаборатория!B41</f>
        <v>Исследование уровня холестерина липопротеинов низкой плотности</v>
      </c>
      <c r="C41" s="100"/>
      <c r="D41" s="100"/>
      <c r="E41" s="100"/>
      <c r="F41" s="100"/>
      <c r="G41" s="100"/>
      <c r="H41" s="31" t="s">
        <v>13</v>
      </c>
      <c r="I41" s="5">
        <v>170</v>
      </c>
      <c r="J41" s="17">
        <v>84.5</v>
      </c>
      <c r="K41" s="19">
        <f t="shared" si="0"/>
        <v>2.0118343195266273</v>
      </c>
      <c r="L41" s="101"/>
      <c r="M41" s="101"/>
      <c r="N41" s="101"/>
      <c r="O41" s="102"/>
      <c r="P41" s="102"/>
      <c r="Q41" s="102"/>
      <c r="R41" s="101">
        <v>61</v>
      </c>
      <c r="S41" s="101"/>
    </row>
    <row r="42" spans="1:19" s="4" customFormat="1" ht="30" customHeight="1" x14ac:dyDescent="0.25">
      <c r="A42" s="24" t="str">
        <f>лаборатория!A42</f>
        <v>A09.05.034</v>
      </c>
      <c r="B42" s="100" t="str">
        <f>лаборатория!B42</f>
        <v>Исследование уровня хлоридов в крови</v>
      </c>
      <c r="C42" s="100"/>
      <c r="D42" s="100"/>
      <c r="E42" s="100"/>
      <c r="F42" s="100"/>
      <c r="G42" s="100"/>
      <c r="H42" s="31" t="s">
        <v>13</v>
      </c>
      <c r="I42" s="5">
        <v>110</v>
      </c>
      <c r="J42" s="17">
        <v>179.50000000000003</v>
      </c>
      <c r="K42" s="19">
        <f t="shared" si="0"/>
        <v>0.61281337047353746</v>
      </c>
      <c r="L42" s="101"/>
      <c r="M42" s="101"/>
      <c r="N42" s="101"/>
      <c r="O42" s="102"/>
      <c r="P42" s="102"/>
      <c r="Q42" s="102"/>
      <c r="R42" s="101">
        <v>89</v>
      </c>
      <c r="S42" s="101"/>
    </row>
    <row r="43" spans="1:19" s="4" customFormat="1" ht="30" customHeight="1" x14ac:dyDescent="0.25">
      <c r="A43" s="24" t="str">
        <f>лаборатория!A43</f>
        <v>A09.05.007</v>
      </c>
      <c r="B43" s="100" t="str">
        <f>лаборатория!B43</f>
        <v>Исследование уровня железа сыворотки крови</v>
      </c>
      <c r="C43" s="100"/>
      <c r="D43" s="100"/>
      <c r="E43" s="100"/>
      <c r="F43" s="100"/>
      <c r="G43" s="100"/>
      <c r="H43" s="31" t="s">
        <v>13</v>
      </c>
      <c r="I43" s="5">
        <v>125</v>
      </c>
      <c r="J43" s="17">
        <v>90</v>
      </c>
      <c r="K43" s="19">
        <f t="shared" si="0"/>
        <v>1.3888888888888888</v>
      </c>
      <c r="L43" s="101"/>
      <c r="M43" s="101"/>
      <c r="N43" s="101"/>
      <c r="O43" s="102"/>
      <c r="P43" s="102"/>
      <c r="Q43" s="102"/>
      <c r="R43" s="101">
        <v>55</v>
      </c>
      <c r="S43" s="101"/>
    </row>
    <row r="44" spans="1:19" s="4" customFormat="1" ht="30" customHeight="1" x14ac:dyDescent="0.25">
      <c r="A44" s="24" t="str">
        <f>лаборатория!A44</f>
        <v>A09.05.008</v>
      </c>
      <c r="B44" s="100" t="str">
        <f>лаборатория!B44</f>
        <v>Исследование уровня трансферрина  в сыворотке крови</v>
      </c>
      <c r="C44" s="100"/>
      <c r="D44" s="100"/>
      <c r="E44" s="100"/>
      <c r="F44" s="100"/>
      <c r="G44" s="100"/>
      <c r="H44" s="31" t="s">
        <v>13</v>
      </c>
      <c r="I44" s="5">
        <v>350</v>
      </c>
      <c r="J44" s="17">
        <v>90</v>
      </c>
      <c r="K44" s="19">
        <f t="shared" si="0"/>
        <v>3.8888888888888888</v>
      </c>
      <c r="L44" s="101"/>
      <c r="M44" s="101"/>
      <c r="N44" s="101"/>
      <c r="O44" s="102"/>
      <c r="P44" s="102"/>
      <c r="Q44" s="102"/>
      <c r="R44" s="101">
        <v>234</v>
      </c>
      <c r="S44" s="101"/>
    </row>
    <row r="45" spans="1:19" s="4" customFormat="1" ht="30" customHeight="1" x14ac:dyDescent="0.25">
      <c r="A45" s="24" t="str">
        <f>лаборатория!A45</f>
        <v>A09.05.033</v>
      </c>
      <c r="B45" s="100" t="str">
        <f>лаборатория!B45</f>
        <v>Исследование уровня неорганического фосфора в крови</v>
      </c>
      <c r="C45" s="100"/>
      <c r="D45" s="100"/>
      <c r="E45" s="100"/>
      <c r="F45" s="100"/>
      <c r="G45" s="100"/>
      <c r="H45" s="31" t="s">
        <v>13</v>
      </c>
      <c r="I45" s="5">
        <v>135</v>
      </c>
      <c r="J45" s="17">
        <v>130</v>
      </c>
      <c r="K45" s="19">
        <f t="shared" si="0"/>
        <v>1.0384615384615385</v>
      </c>
      <c r="L45" s="101"/>
      <c r="M45" s="101"/>
      <c r="N45" s="101"/>
      <c r="O45" s="102"/>
      <c r="P45" s="102"/>
      <c r="Q45" s="102"/>
      <c r="R45" s="101"/>
      <c r="S45" s="101"/>
    </row>
    <row r="46" spans="1:19" s="4" customFormat="1" ht="30" customHeight="1" x14ac:dyDescent="0.25">
      <c r="A46" s="24" t="str">
        <f>лаборатория!A46</f>
        <v>A09.05.050</v>
      </c>
      <c r="B46" s="100" t="str">
        <f>лаборатория!B46</f>
        <v>Исследование уровня фибриногена в крови</v>
      </c>
      <c r="C46" s="100"/>
      <c r="D46" s="100"/>
      <c r="E46" s="100"/>
      <c r="F46" s="100"/>
      <c r="G46" s="100"/>
      <c r="H46" s="31" t="s">
        <v>13</v>
      </c>
      <c r="I46" s="5">
        <v>120</v>
      </c>
      <c r="J46" s="17">
        <v>100.00000000000001</v>
      </c>
      <c r="K46" s="19">
        <f t="shared" si="0"/>
        <v>1.1999999999999997</v>
      </c>
      <c r="L46" s="101"/>
      <c r="M46" s="101"/>
      <c r="N46" s="101"/>
      <c r="O46" s="102"/>
      <c r="P46" s="102"/>
      <c r="Q46" s="102"/>
      <c r="R46" s="101"/>
      <c r="S46" s="101"/>
    </row>
    <row r="47" spans="1:19" s="4" customFormat="1" ht="30" customHeight="1" x14ac:dyDescent="0.25">
      <c r="A47" s="24" t="str">
        <f>лаборатория!A47</f>
        <v>А12.05.011</v>
      </c>
      <c r="B47" s="100" t="str">
        <f>лаборатория!B47</f>
        <v>Исследование железосвязывающей способности сыворотки</v>
      </c>
      <c r="C47" s="100"/>
      <c r="D47" s="100"/>
      <c r="E47" s="100"/>
      <c r="F47" s="100"/>
      <c r="G47" s="100"/>
      <c r="H47" s="31" t="s">
        <v>13</v>
      </c>
      <c r="I47" s="5">
        <v>190</v>
      </c>
      <c r="J47" s="17">
        <v>114.95000000000003</v>
      </c>
      <c r="K47" s="19">
        <f t="shared" si="0"/>
        <v>1.6528925619834707</v>
      </c>
      <c r="L47" s="101"/>
      <c r="M47" s="101"/>
      <c r="N47" s="101"/>
      <c r="O47" s="102"/>
      <c r="P47" s="102"/>
      <c r="Q47" s="102"/>
      <c r="R47" s="101">
        <v>93</v>
      </c>
      <c r="S47" s="101"/>
    </row>
    <row r="48" spans="1:19" s="4" customFormat="1" ht="30" customHeight="1" x14ac:dyDescent="0.25">
      <c r="A48" s="24" t="str">
        <f>лаборатория!A48</f>
        <v>A09.05.046</v>
      </c>
      <c r="B48" s="100" t="str">
        <f>лаборатория!B48</f>
        <v>Определение активности щелочной фосфатазы в крови</v>
      </c>
      <c r="C48" s="100"/>
      <c r="D48" s="100"/>
      <c r="E48" s="100"/>
      <c r="F48" s="100"/>
      <c r="G48" s="100"/>
      <c r="H48" s="31" t="s">
        <v>13</v>
      </c>
      <c r="I48" s="5">
        <v>120</v>
      </c>
      <c r="J48" s="17">
        <v>130</v>
      </c>
      <c r="K48" s="19">
        <f t="shared" si="0"/>
        <v>0.92307692307692313</v>
      </c>
      <c r="L48" s="101"/>
      <c r="M48" s="101"/>
      <c r="N48" s="101"/>
      <c r="O48" s="102"/>
      <c r="P48" s="102"/>
      <c r="Q48" s="102"/>
      <c r="R48" s="101">
        <v>101</v>
      </c>
      <c r="S48" s="101"/>
    </row>
    <row r="49" spans="1:19" s="4" customFormat="1" ht="30" customHeight="1" x14ac:dyDescent="0.25">
      <c r="A49" s="24" t="str">
        <f>лаборатория!A49</f>
        <v>В03.005.006</v>
      </c>
      <c r="B49" s="100" t="str">
        <f>лаборатория!B49</f>
        <v>Коагулограмма (ориентировочное исследование системы гемостаза)</v>
      </c>
      <c r="C49" s="100"/>
      <c r="D49" s="100"/>
      <c r="E49" s="100"/>
      <c r="F49" s="100"/>
      <c r="G49" s="100"/>
      <c r="H49" s="31" t="s">
        <v>13</v>
      </c>
      <c r="I49" s="5">
        <v>600</v>
      </c>
      <c r="J49" s="17">
        <v>114.95000000000003</v>
      </c>
      <c r="K49" s="19">
        <f t="shared" si="0"/>
        <v>5.2196607220530655</v>
      </c>
      <c r="L49" s="101"/>
      <c r="M49" s="101"/>
      <c r="N49" s="101"/>
      <c r="O49" s="102"/>
      <c r="P49" s="102"/>
      <c r="Q49" s="102"/>
      <c r="R49" s="101">
        <v>105</v>
      </c>
      <c r="S49" s="101"/>
    </row>
    <row r="50" spans="1:19" s="4" customFormat="1" ht="30" customHeight="1" x14ac:dyDescent="0.25">
      <c r="A50" s="24" t="str">
        <f>лаборатория!A50</f>
        <v>А09.05.045</v>
      </c>
      <c r="B50" s="100" t="str">
        <f>лаборатория!B50</f>
        <v>Определение активности амилазы в крови</v>
      </c>
      <c r="C50" s="100"/>
      <c r="D50" s="100"/>
      <c r="E50" s="100"/>
      <c r="F50" s="100"/>
      <c r="G50" s="100"/>
      <c r="H50" s="31" t="s">
        <v>13</v>
      </c>
      <c r="I50" s="5">
        <v>100</v>
      </c>
      <c r="J50" s="17">
        <v>114.95000000000003</v>
      </c>
      <c r="K50" s="19">
        <f t="shared" si="0"/>
        <v>0.86994345367551085</v>
      </c>
      <c r="L50" s="101"/>
      <c r="M50" s="101"/>
      <c r="N50" s="101"/>
      <c r="O50" s="102"/>
      <c r="P50" s="102"/>
      <c r="Q50" s="102"/>
      <c r="R50" s="101">
        <v>80</v>
      </c>
      <c r="S50" s="101"/>
    </row>
    <row r="51" spans="1:19" s="4" customFormat="1" ht="30" customHeight="1" x14ac:dyDescent="0.25">
      <c r="A51" s="24" t="str">
        <f>лаборатория!A51</f>
        <v>A09.05.018</v>
      </c>
      <c r="B51" s="100" t="str">
        <f>лаборатория!B51</f>
        <v>Исследование уровня мочевой кислоты в  крови</v>
      </c>
      <c r="C51" s="100"/>
      <c r="D51" s="100"/>
      <c r="E51" s="100"/>
      <c r="F51" s="100"/>
      <c r="G51" s="100"/>
      <c r="H51" s="31" t="s">
        <v>13</v>
      </c>
      <c r="I51" s="5">
        <v>160</v>
      </c>
      <c r="J51" s="17">
        <v>550</v>
      </c>
      <c r="K51" s="19">
        <f t="shared" si="0"/>
        <v>0.29090909090909089</v>
      </c>
      <c r="L51" s="101"/>
      <c r="M51" s="101"/>
      <c r="N51" s="101"/>
      <c r="O51" s="102"/>
      <c r="P51" s="102"/>
      <c r="Q51" s="102"/>
      <c r="R51" s="101">
        <v>958</v>
      </c>
      <c r="S51" s="101"/>
    </row>
    <row r="52" spans="1:19" s="4" customFormat="1" ht="30" customHeight="1" x14ac:dyDescent="0.25">
      <c r="A52" s="24" t="str">
        <f>лаборатория!A52</f>
        <v>А09.05.017</v>
      </c>
      <c r="B52" s="100" t="str">
        <f>лаборатория!B52</f>
        <v>Исследование уровня мочевины в крови</v>
      </c>
      <c r="C52" s="100"/>
      <c r="D52" s="100"/>
      <c r="E52" s="100"/>
      <c r="F52" s="100"/>
      <c r="G52" s="100"/>
      <c r="H52" s="31" t="s">
        <v>13</v>
      </c>
      <c r="I52" s="5">
        <v>120</v>
      </c>
      <c r="J52" s="17">
        <v>94.500000000000014</v>
      </c>
      <c r="K52" s="19">
        <f t="shared" si="0"/>
        <v>1.2698412698412695</v>
      </c>
      <c r="L52" s="101"/>
      <c r="M52" s="101"/>
      <c r="N52" s="101"/>
      <c r="O52" s="102"/>
      <c r="P52" s="102"/>
      <c r="Q52" s="102"/>
      <c r="R52" s="101">
        <v>65</v>
      </c>
      <c r="S52" s="101"/>
    </row>
    <row r="53" spans="1:19" s="4" customFormat="1" ht="30" customHeight="1" x14ac:dyDescent="0.25">
      <c r="A53" s="24" t="str">
        <f>лаборатория!A53</f>
        <v>А09.05.020</v>
      </c>
      <c r="B53" s="100" t="str">
        <f>лаборатория!B53</f>
        <v>Исследование уровня креатинина в крови</v>
      </c>
      <c r="C53" s="100"/>
      <c r="D53" s="100"/>
      <c r="E53" s="100"/>
      <c r="F53" s="100"/>
      <c r="G53" s="100"/>
      <c r="H53" s="31" t="s">
        <v>13</v>
      </c>
      <c r="I53" s="5">
        <v>135</v>
      </c>
      <c r="J53" s="17">
        <v>149.5</v>
      </c>
      <c r="K53" s="19">
        <f t="shared" si="0"/>
        <v>0.90301003344481601</v>
      </c>
      <c r="L53" s="101"/>
      <c r="M53" s="101"/>
      <c r="N53" s="101"/>
      <c r="O53" s="102"/>
      <c r="P53" s="102"/>
      <c r="Q53" s="102"/>
      <c r="R53" s="101">
        <v>70</v>
      </c>
      <c r="S53" s="101"/>
    </row>
    <row r="54" spans="1:19" s="4" customFormat="1" ht="30" customHeight="1" x14ac:dyDescent="0.25">
      <c r="A54" s="24" t="str">
        <f>лаборатория!A54</f>
        <v>А09.05.014</v>
      </c>
      <c r="B54" s="100" t="str">
        <f>лаборатория!B54</f>
        <v>Определение соотношения белковых фракций методом электрофореза</v>
      </c>
      <c r="C54" s="100"/>
      <c r="D54" s="100"/>
      <c r="E54" s="100"/>
      <c r="F54" s="100"/>
      <c r="G54" s="100"/>
      <c r="H54" s="31" t="s">
        <v>13</v>
      </c>
      <c r="I54" s="5">
        <v>290</v>
      </c>
      <c r="J54" s="17">
        <v>100.00000000000001</v>
      </c>
      <c r="K54" s="19">
        <f t="shared" si="0"/>
        <v>2.8999999999999995</v>
      </c>
      <c r="L54" s="101"/>
      <c r="M54" s="101"/>
      <c r="N54" s="101"/>
      <c r="O54" s="102"/>
      <c r="P54" s="102"/>
      <c r="Q54" s="102"/>
      <c r="R54" s="101">
        <v>75</v>
      </c>
      <c r="S54" s="101"/>
    </row>
    <row r="55" spans="1:19" s="4" customFormat="1" ht="30" customHeight="1" x14ac:dyDescent="0.25">
      <c r="A55" s="24" t="str">
        <f>лаборатория!A55</f>
        <v>А12.30.014.001</v>
      </c>
      <c r="B55" s="100" t="str">
        <f>лаборатория!B55</f>
        <v>Определение международного нормализованного отношения (МНО, протромбиновый индекс)</v>
      </c>
      <c r="C55" s="100"/>
      <c r="D55" s="100"/>
      <c r="E55" s="100"/>
      <c r="F55" s="100"/>
      <c r="G55" s="100"/>
      <c r="H55" s="31" t="s">
        <v>13</v>
      </c>
      <c r="I55" s="5">
        <v>355</v>
      </c>
      <c r="J55" s="17">
        <v>130</v>
      </c>
      <c r="K55" s="19">
        <f t="shared" si="0"/>
        <v>2.7307692307692308</v>
      </c>
      <c r="L55" s="101"/>
      <c r="M55" s="101"/>
      <c r="N55" s="101"/>
      <c r="O55" s="102"/>
      <c r="P55" s="102"/>
      <c r="Q55" s="102"/>
      <c r="R55" s="101"/>
      <c r="S55" s="101"/>
    </row>
    <row r="56" spans="1:19" s="4" customFormat="1" ht="30" customHeight="1" x14ac:dyDescent="0.25">
      <c r="A56" s="24" t="str">
        <f>лаборатория!A56</f>
        <v>А09.05.193</v>
      </c>
      <c r="B56" s="100" t="str">
        <f>лаборатория!B56</f>
        <v>Исследование уровня тропонинов I, T в крови</v>
      </c>
      <c r="C56" s="100"/>
      <c r="D56" s="100"/>
      <c r="E56" s="100"/>
      <c r="F56" s="100"/>
      <c r="G56" s="100"/>
      <c r="H56" s="31" t="s">
        <v>13</v>
      </c>
      <c r="I56" s="5">
        <v>170</v>
      </c>
      <c r="J56" s="17">
        <v>114.95000000000003</v>
      </c>
      <c r="K56" s="19">
        <f t="shared" si="0"/>
        <v>1.4789038712483684</v>
      </c>
      <c r="L56" s="101"/>
      <c r="M56" s="101"/>
      <c r="N56" s="101"/>
      <c r="O56" s="102"/>
      <c r="P56" s="102"/>
      <c r="Q56" s="102"/>
      <c r="R56" s="101">
        <v>70</v>
      </c>
      <c r="S56" s="101"/>
    </row>
    <row r="57" spans="1:19" s="4" customFormat="1" ht="30" customHeight="1" x14ac:dyDescent="0.25">
      <c r="A57" s="24" t="str">
        <f>лаборатория!A57</f>
        <v>A09.05.083</v>
      </c>
      <c r="B57" s="100" t="str">
        <f>лаборатория!B57</f>
        <v>Исследование уровня гликированного гемоглобина в крови</v>
      </c>
      <c r="C57" s="100"/>
      <c r="D57" s="100"/>
      <c r="E57" s="100"/>
      <c r="F57" s="100"/>
      <c r="G57" s="100"/>
      <c r="H57" s="31" t="s">
        <v>13</v>
      </c>
      <c r="I57" s="5">
        <v>520</v>
      </c>
      <c r="J57" s="17">
        <v>129.5</v>
      </c>
      <c r="K57" s="19">
        <f t="shared" si="0"/>
        <v>4.0154440154440154</v>
      </c>
      <c r="L57" s="101"/>
      <c r="M57" s="101"/>
      <c r="N57" s="101"/>
      <c r="O57" s="102"/>
      <c r="P57" s="102"/>
      <c r="Q57" s="102"/>
      <c r="R57" s="101">
        <v>42</v>
      </c>
      <c r="S57" s="101"/>
    </row>
    <row r="58" spans="1:19" s="4" customFormat="1" ht="30" customHeight="1" x14ac:dyDescent="0.25">
      <c r="A58" s="24" t="str">
        <f>лаборатория!A59</f>
        <v>A09.05.030</v>
      </c>
      <c r="B58" s="100" t="str">
        <f>лаборатория!B59</f>
        <v>Исследование уровня натрия в крови</v>
      </c>
      <c r="C58" s="100"/>
      <c r="D58" s="100"/>
      <c r="E58" s="100"/>
      <c r="F58" s="100"/>
      <c r="G58" s="100"/>
      <c r="H58" s="31" t="s">
        <v>13</v>
      </c>
      <c r="I58" s="5">
        <v>250</v>
      </c>
      <c r="J58" s="17">
        <v>279.5</v>
      </c>
      <c r="K58" s="19">
        <f t="shared" si="0"/>
        <v>0.89445438282647582</v>
      </c>
      <c r="L58" s="101"/>
      <c r="M58" s="101"/>
      <c r="N58" s="101"/>
      <c r="O58" s="102"/>
      <c r="P58" s="102"/>
      <c r="Q58" s="102"/>
      <c r="R58" s="101"/>
      <c r="S58" s="101"/>
    </row>
    <row r="59" spans="1:19" s="4" customFormat="1" ht="30" customHeight="1" x14ac:dyDescent="0.25">
      <c r="A59" s="24" t="str">
        <f>лаборатория!A60</f>
        <v>A09.05.031</v>
      </c>
      <c r="B59" s="100" t="str">
        <f>лаборатория!B60</f>
        <v>Исследование уровня калия в крови</v>
      </c>
      <c r="C59" s="100"/>
      <c r="D59" s="100"/>
      <c r="E59" s="100"/>
      <c r="F59" s="100"/>
      <c r="G59" s="100"/>
      <c r="H59" s="31" t="s">
        <v>13</v>
      </c>
      <c r="I59" s="5">
        <v>0</v>
      </c>
      <c r="J59" s="17">
        <v>149.5</v>
      </c>
      <c r="K59" s="19">
        <f t="shared" si="0"/>
        <v>0</v>
      </c>
      <c r="L59" s="101"/>
      <c r="M59" s="101"/>
      <c r="N59" s="101"/>
      <c r="O59" s="102"/>
      <c r="P59" s="102"/>
      <c r="Q59" s="102"/>
      <c r="R59" s="101">
        <v>119</v>
      </c>
      <c r="S59" s="101"/>
    </row>
    <row r="60" spans="1:19" s="4" customFormat="1" ht="30" customHeight="1" x14ac:dyDescent="0.25">
      <c r="A60" s="24" t="str">
        <f>лаборатория!A61</f>
        <v>A09.05.032</v>
      </c>
      <c r="B60" s="100" t="str">
        <f>лаборатория!B61</f>
        <v>Исследование уровня общего кальция в крови</v>
      </c>
      <c r="C60" s="100"/>
      <c r="D60" s="100"/>
      <c r="E60" s="100"/>
      <c r="F60" s="100"/>
      <c r="G60" s="100"/>
      <c r="H60" s="31" t="s">
        <v>13</v>
      </c>
      <c r="I60" s="5">
        <v>0</v>
      </c>
      <c r="J60" s="17">
        <v>220.00000000000003</v>
      </c>
      <c r="K60" s="19">
        <f t="shared" si="0"/>
        <v>0</v>
      </c>
      <c r="L60" s="101"/>
      <c r="M60" s="101"/>
      <c r="N60" s="101"/>
      <c r="O60" s="102"/>
      <c r="P60" s="102"/>
      <c r="Q60" s="102"/>
      <c r="R60" s="101"/>
      <c r="S60" s="101"/>
    </row>
    <row r="61" spans="1:19" s="4" customFormat="1" ht="30" customHeight="1" x14ac:dyDescent="0.25">
      <c r="A61" s="24" t="str">
        <f>лаборатория!A62</f>
        <v>А09.28.003.001</v>
      </c>
      <c r="B61" s="100" t="str">
        <f>лаборатория!B62</f>
        <v>Определение альбумина в моче</v>
      </c>
      <c r="C61" s="100"/>
      <c r="D61" s="100"/>
      <c r="E61" s="100"/>
      <c r="F61" s="100"/>
      <c r="G61" s="100"/>
      <c r="H61" s="31" t="s">
        <v>13</v>
      </c>
      <c r="I61" s="5">
        <v>520</v>
      </c>
      <c r="J61" s="17">
        <v>159.5</v>
      </c>
      <c r="K61" s="19">
        <f t="shared" si="0"/>
        <v>3.2601880877742948</v>
      </c>
      <c r="L61" s="101"/>
      <c r="M61" s="101"/>
      <c r="N61" s="101"/>
      <c r="O61" s="102"/>
      <c r="P61" s="102"/>
      <c r="Q61" s="102"/>
      <c r="R61" s="101"/>
      <c r="S61" s="101"/>
    </row>
    <row r="62" spans="1:19" s="4" customFormat="1" ht="30" customHeight="1" x14ac:dyDescent="0.25">
      <c r="A62" s="24" t="str">
        <f>лаборатория!A63</f>
        <v>A09.05.025</v>
      </c>
      <c r="B62" s="100" t="str">
        <f>лаборатория!B63</f>
        <v>Исследование уровня триглицеридов в крови</v>
      </c>
      <c r="C62" s="100"/>
      <c r="D62" s="100"/>
      <c r="E62" s="100"/>
      <c r="F62" s="100"/>
      <c r="G62" s="100"/>
      <c r="H62" s="31" t="s">
        <v>13</v>
      </c>
      <c r="I62" s="5">
        <v>100</v>
      </c>
      <c r="J62" s="17">
        <v>495</v>
      </c>
      <c r="K62" s="19">
        <f t="shared" si="0"/>
        <v>0.20202020202020202</v>
      </c>
      <c r="L62" s="101"/>
      <c r="M62" s="101"/>
      <c r="N62" s="101"/>
      <c r="O62" s="102"/>
      <c r="P62" s="102"/>
      <c r="Q62" s="102"/>
      <c r="R62" s="101"/>
      <c r="S62" s="101"/>
    </row>
    <row r="63" spans="1:19" s="4" customFormat="1" ht="30" customHeight="1" thickBot="1" x14ac:dyDescent="0.3">
      <c r="A63" s="25" t="str">
        <f>лаборатория!A64</f>
        <v>А12.22.005</v>
      </c>
      <c r="B63" s="107" t="str">
        <f>лаборатория!B64</f>
        <v>Проведение глюкозотолерантного теста</v>
      </c>
      <c r="C63" s="107"/>
      <c r="D63" s="107"/>
      <c r="E63" s="107"/>
      <c r="F63" s="107"/>
      <c r="G63" s="107"/>
      <c r="H63" s="26" t="s">
        <v>13</v>
      </c>
      <c r="I63" s="6">
        <v>280</v>
      </c>
      <c r="J63" s="17">
        <v>220.00000000000003</v>
      </c>
      <c r="K63" s="19">
        <f t="shared" si="0"/>
        <v>1.2727272727272725</v>
      </c>
      <c r="L63" s="101"/>
      <c r="M63" s="101"/>
      <c r="N63" s="101"/>
      <c r="O63" s="102"/>
      <c r="P63" s="102"/>
      <c r="Q63" s="102"/>
      <c r="R63" s="101"/>
      <c r="S63" s="101"/>
    </row>
  </sheetData>
  <mergeCells count="248">
    <mergeCell ref="B63:G63"/>
    <mergeCell ref="L63:N63"/>
    <mergeCell ref="O63:Q63"/>
    <mergeCell ref="R63:S63"/>
    <mergeCell ref="B61:G61"/>
    <mergeCell ref="L61:N61"/>
    <mergeCell ref="O61:Q61"/>
    <mergeCell ref="R61:S61"/>
    <mergeCell ref="B62:G62"/>
    <mergeCell ref="L62:N62"/>
    <mergeCell ref="O62:Q62"/>
    <mergeCell ref="R62:S62"/>
    <mergeCell ref="B59:G59"/>
    <mergeCell ref="L59:N59"/>
    <mergeCell ref="O59:Q59"/>
    <mergeCell ref="R59:S59"/>
    <mergeCell ref="B60:G60"/>
    <mergeCell ref="L60:N60"/>
    <mergeCell ref="O60:Q60"/>
    <mergeCell ref="R60:S60"/>
    <mergeCell ref="B57:G57"/>
    <mergeCell ref="L57:N57"/>
    <mergeCell ref="O57:Q57"/>
    <mergeCell ref="R57:S57"/>
    <mergeCell ref="B58:G58"/>
    <mergeCell ref="L58:N58"/>
    <mergeCell ref="O58:Q58"/>
    <mergeCell ref="R58:S58"/>
    <mergeCell ref="B55:G55"/>
    <mergeCell ref="L55:N55"/>
    <mergeCell ref="O55:Q55"/>
    <mergeCell ref="R55:S55"/>
    <mergeCell ref="B56:G56"/>
    <mergeCell ref="L56:N56"/>
    <mergeCell ref="O56:Q56"/>
    <mergeCell ref="R56:S56"/>
    <mergeCell ref="B53:G53"/>
    <mergeCell ref="L53:N53"/>
    <mergeCell ref="O53:Q53"/>
    <mergeCell ref="R53:S53"/>
    <mergeCell ref="B54:G54"/>
    <mergeCell ref="L54:N54"/>
    <mergeCell ref="O54:Q54"/>
    <mergeCell ref="R54:S54"/>
    <mergeCell ref="B51:G51"/>
    <mergeCell ref="L51:N51"/>
    <mergeCell ref="O51:Q51"/>
    <mergeCell ref="R51:S51"/>
    <mergeCell ref="B52:G52"/>
    <mergeCell ref="L52:N52"/>
    <mergeCell ref="O52:Q52"/>
    <mergeCell ref="R52:S52"/>
    <mergeCell ref="B49:G49"/>
    <mergeCell ref="L49:N49"/>
    <mergeCell ref="O49:Q49"/>
    <mergeCell ref="R49:S49"/>
    <mergeCell ref="B50:G50"/>
    <mergeCell ref="L50:N50"/>
    <mergeCell ref="O50:Q50"/>
    <mergeCell ref="R50:S50"/>
    <mergeCell ref="B47:G47"/>
    <mergeCell ref="L47:N47"/>
    <mergeCell ref="O47:Q47"/>
    <mergeCell ref="R47:S47"/>
    <mergeCell ref="B48:G48"/>
    <mergeCell ref="L48:N48"/>
    <mergeCell ref="O48:Q48"/>
    <mergeCell ref="R48:S48"/>
    <mergeCell ref="B45:G45"/>
    <mergeCell ref="L45:N45"/>
    <mergeCell ref="O45:Q45"/>
    <mergeCell ref="R45:S45"/>
    <mergeCell ref="B46:G46"/>
    <mergeCell ref="L46:N46"/>
    <mergeCell ref="O46:Q46"/>
    <mergeCell ref="R46:S46"/>
    <mergeCell ref="B43:G43"/>
    <mergeCell ref="L43:N43"/>
    <mergeCell ref="O43:Q43"/>
    <mergeCell ref="R43:S43"/>
    <mergeCell ref="B44:G44"/>
    <mergeCell ref="L44:N44"/>
    <mergeCell ref="O44:Q44"/>
    <mergeCell ref="R44:S44"/>
    <mergeCell ref="B41:G41"/>
    <mergeCell ref="L41:N41"/>
    <mergeCell ref="O41:Q41"/>
    <mergeCell ref="R41:S41"/>
    <mergeCell ref="B42:G42"/>
    <mergeCell ref="L42:N42"/>
    <mergeCell ref="O42:Q42"/>
    <mergeCell ref="R42:S42"/>
    <mergeCell ref="B39:G39"/>
    <mergeCell ref="L39:N39"/>
    <mergeCell ref="O39:Q39"/>
    <mergeCell ref="R39:S39"/>
    <mergeCell ref="B40:G40"/>
    <mergeCell ref="L40:N40"/>
    <mergeCell ref="O40:Q40"/>
    <mergeCell ref="R40:S40"/>
    <mergeCell ref="B37:G37"/>
    <mergeCell ref="L37:N37"/>
    <mergeCell ref="O37:Q37"/>
    <mergeCell ref="R37:S37"/>
    <mergeCell ref="B38:G38"/>
    <mergeCell ref="L38:N38"/>
    <mergeCell ref="O38:Q38"/>
    <mergeCell ref="R38:S38"/>
    <mergeCell ref="B35:G35"/>
    <mergeCell ref="L35:N35"/>
    <mergeCell ref="O35:Q35"/>
    <mergeCell ref="R35:S35"/>
    <mergeCell ref="B36:G36"/>
    <mergeCell ref="L36:N36"/>
    <mergeCell ref="O36:Q36"/>
    <mergeCell ref="R36:S36"/>
    <mergeCell ref="B32:G32"/>
    <mergeCell ref="L32:N32"/>
    <mergeCell ref="O32:Q32"/>
    <mergeCell ref="R32:S32"/>
    <mergeCell ref="B34:G34"/>
    <mergeCell ref="L34:N34"/>
    <mergeCell ref="O34:Q34"/>
    <mergeCell ref="R34:S34"/>
    <mergeCell ref="B30:G30"/>
    <mergeCell ref="L30:N30"/>
    <mergeCell ref="O30:Q30"/>
    <mergeCell ref="R30:S30"/>
    <mergeCell ref="B31:G31"/>
    <mergeCell ref="L31:N31"/>
    <mergeCell ref="O31:Q31"/>
    <mergeCell ref="R31:S31"/>
    <mergeCell ref="B28:G28"/>
    <mergeCell ref="L28:N28"/>
    <mergeCell ref="O28:Q28"/>
    <mergeCell ref="R28:S28"/>
    <mergeCell ref="B29:G29"/>
    <mergeCell ref="L29:N29"/>
    <mergeCell ref="O29:Q29"/>
    <mergeCell ref="R29:S29"/>
    <mergeCell ref="B26:G26"/>
    <mergeCell ref="L26:N26"/>
    <mergeCell ref="O26:Q26"/>
    <mergeCell ref="R26:S26"/>
    <mergeCell ref="B27:G27"/>
    <mergeCell ref="L27:N27"/>
    <mergeCell ref="O27:Q27"/>
    <mergeCell ref="R27:S27"/>
    <mergeCell ref="B24:G24"/>
    <mergeCell ref="L24:N24"/>
    <mergeCell ref="O24:Q24"/>
    <mergeCell ref="R24:S24"/>
    <mergeCell ref="B25:G25"/>
    <mergeCell ref="L25:N25"/>
    <mergeCell ref="O25:Q25"/>
    <mergeCell ref="R25:S25"/>
    <mergeCell ref="B22:G22"/>
    <mergeCell ref="L22:N22"/>
    <mergeCell ref="O22:Q22"/>
    <mergeCell ref="R22:S22"/>
    <mergeCell ref="B23:G23"/>
    <mergeCell ref="L23:N23"/>
    <mergeCell ref="O23:Q23"/>
    <mergeCell ref="R23:S23"/>
    <mergeCell ref="B20:G20"/>
    <mergeCell ref="L20:N20"/>
    <mergeCell ref="O20:Q20"/>
    <mergeCell ref="R20:S20"/>
    <mergeCell ref="B21:G21"/>
    <mergeCell ref="L21:N21"/>
    <mergeCell ref="O21:Q21"/>
    <mergeCell ref="R21:S21"/>
    <mergeCell ref="B18:G18"/>
    <mergeCell ref="L18:N18"/>
    <mergeCell ref="O18:Q18"/>
    <mergeCell ref="R18:S18"/>
    <mergeCell ref="B19:G19"/>
    <mergeCell ref="L19:N19"/>
    <mergeCell ref="O19:Q19"/>
    <mergeCell ref="R19:S19"/>
    <mergeCell ref="B16:G16"/>
    <mergeCell ref="L16:N16"/>
    <mergeCell ref="O16:Q16"/>
    <mergeCell ref="R16:S16"/>
    <mergeCell ref="B17:G17"/>
    <mergeCell ref="L17:N17"/>
    <mergeCell ref="O17:Q17"/>
    <mergeCell ref="R17:S17"/>
    <mergeCell ref="B14:G14"/>
    <mergeCell ref="L14:N14"/>
    <mergeCell ref="O14:Q14"/>
    <mergeCell ref="R14:S14"/>
    <mergeCell ref="B15:G15"/>
    <mergeCell ref="L15:N15"/>
    <mergeCell ref="O15:Q15"/>
    <mergeCell ref="R15:S15"/>
    <mergeCell ref="B12:G12"/>
    <mergeCell ref="L12:N12"/>
    <mergeCell ref="O12:Q12"/>
    <mergeCell ref="R12:S12"/>
    <mergeCell ref="B13:G13"/>
    <mergeCell ref="L13:N13"/>
    <mergeCell ref="O13:Q13"/>
    <mergeCell ref="R13:S13"/>
    <mergeCell ref="B10:G10"/>
    <mergeCell ref="L10:N10"/>
    <mergeCell ref="O10:Q10"/>
    <mergeCell ref="R10:S10"/>
    <mergeCell ref="B11:G11"/>
    <mergeCell ref="L11:N11"/>
    <mergeCell ref="O11:Q11"/>
    <mergeCell ref="R11:S11"/>
    <mergeCell ref="B8:G8"/>
    <mergeCell ref="L8:N8"/>
    <mergeCell ref="O8:Q8"/>
    <mergeCell ref="R8:S8"/>
    <mergeCell ref="B9:G9"/>
    <mergeCell ref="L9:N9"/>
    <mergeCell ref="O9:Q9"/>
    <mergeCell ref="R9:S9"/>
    <mergeCell ref="B6:G6"/>
    <mergeCell ref="L6:N6"/>
    <mergeCell ref="O6:Q6"/>
    <mergeCell ref="R6:S6"/>
    <mergeCell ref="B7:G7"/>
    <mergeCell ref="L7:N7"/>
    <mergeCell ref="O7:Q7"/>
    <mergeCell ref="R7:S7"/>
    <mergeCell ref="B4:G4"/>
    <mergeCell ref="L4:N4"/>
    <mergeCell ref="O4:Q4"/>
    <mergeCell ref="R4:S4"/>
    <mergeCell ref="B5:G5"/>
    <mergeCell ref="L5:N5"/>
    <mergeCell ref="O5:Q5"/>
    <mergeCell ref="R5:S5"/>
    <mergeCell ref="B2:G2"/>
    <mergeCell ref="L2:N2"/>
    <mergeCell ref="O2:Q2"/>
    <mergeCell ref="R2:S2"/>
    <mergeCell ref="B3:G3"/>
    <mergeCell ref="L3:N3"/>
    <mergeCell ref="O3:Q3"/>
    <mergeCell ref="R3:S3"/>
    <mergeCell ref="B1:G1"/>
    <mergeCell ref="L1:N1"/>
    <mergeCell ref="O1:Q1"/>
    <mergeCell ref="R1:S1"/>
  </mergeCells>
  <pageMargins left="0.98425196850393704" right="0.98425196850393704" top="0.98425196850393704" bottom="0.98425196850393704" header="0.51181102362204722" footer="0.51181102362204722"/>
  <pageSetup paperSize="9" scale="96" fitToHeight="5" orientation="landscape" r:id="rId1"/>
  <rowBreaks count="1" manualBreakCount="1">
    <brk id="44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workbookViewId="0">
      <selection activeCell="B29" sqref="B29:G29"/>
    </sheetView>
  </sheetViews>
  <sheetFormatPr defaultRowHeight="15" x14ac:dyDescent="0.25"/>
  <cols>
    <col min="1" max="1" width="16.28515625" style="2" customWidth="1"/>
    <col min="7" max="7" width="10.140625" customWidth="1"/>
    <col min="8" max="8" width="12" customWidth="1"/>
    <col min="9" max="9" width="13.5703125" customWidth="1"/>
    <col min="10" max="10" width="11.7109375" customWidth="1"/>
    <col min="12" max="12" width="2.140625" customWidth="1"/>
    <col min="13" max="13" width="9.140625" hidden="1" customWidth="1"/>
    <col min="15" max="15" width="9.140625" hidden="1" customWidth="1"/>
    <col min="16" max="16" width="2.140625" customWidth="1"/>
    <col min="18" max="18" width="10.28515625" customWidth="1"/>
  </cols>
  <sheetData>
    <row r="1" spans="1:21" ht="15" customHeight="1" x14ac:dyDescent="0.25">
      <c r="A1" s="124" t="s">
        <v>1</v>
      </c>
      <c r="B1" s="126" t="s">
        <v>34</v>
      </c>
      <c r="C1" s="126"/>
      <c r="D1" s="126"/>
      <c r="E1" s="126"/>
      <c r="F1" s="126"/>
      <c r="G1" s="126"/>
      <c r="H1" s="127"/>
      <c r="I1" s="9"/>
      <c r="J1" s="10"/>
      <c r="K1" s="110" t="s">
        <v>37</v>
      </c>
      <c r="L1" s="110"/>
      <c r="M1" s="110"/>
      <c r="N1" s="110" t="s">
        <v>39</v>
      </c>
      <c r="O1" s="110"/>
      <c r="P1" s="110"/>
    </row>
    <row r="2" spans="1:21" x14ac:dyDescent="0.25">
      <c r="A2" s="125"/>
      <c r="B2" s="128"/>
      <c r="C2" s="128"/>
      <c r="D2" s="128"/>
      <c r="E2" s="128"/>
      <c r="F2" s="128"/>
      <c r="G2" s="128"/>
      <c r="H2" s="129"/>
      <c r="I2" s="11" t="s">
        <v>40</v>
      </c>
      <c r="J2" s="12" t="s">
        <v>41</v>
      </c>
      <c r="K2" s="110" t="s">
        <v>42</v>
      </c>
      <c r="L2" s="110"/>
      <c r="M2" s="110"/>
      <c r="N2" s="110"/>
      <c r="O2" s="110"/>
      <c r="P2" s="110"/>
    </row>
    <row r="3" spans="1:21" ht="34.5" customHeight="1" x14ac:dyDescent="0.25">
      <c r="A3" s="7" t="s">
        <v>43</v>
      </c>
      <c r="B3" s="100" t="s">
        <v>137</v>
      </c>
      <c r="C3" s="100"/>
      <c r="D3" s="100"/>
      <c r="E3" s="100"/>
      <c r="F3" s="100"/>
      <c r="G3" s="100"/>
      <c r="H3" s="5">
        <v>340</v>
      </c>
      <c r="I3" s="13">
        <f>145+120+50</f>
        <v>315</v>
      </c>
      <c r="J3" s="14">
        <f>H3/I3</f>
        <v>1.0793650793650793</v>
      </c>
      <c r="K3" s="109">
        <v>370</v>
      </c>
      <c r="L3" s="109"/>
      <c r="M3" s="109"/>
      <c r="N3" s="108">
        <v>216</v>
      </c>
      <c r="O3" s="108"/>
      <c r="P3" s="108"/>
    </row>
    <row r="4" spans="1:21" s="1" customFormat="1" ht="20.100000000000001" customHeight="1" x14ac:dyDescent="0.25">
      <c r="A4" s="7" t="s">
        <v>45</v>
      </c>
      <c r="B4" s="100" t="s">
        <v>44</v>
      </c>
      <c r="C4" s="100"/>
      <c r="D4" s="100"/>
      <c r="E4" s="100"/>
      <c r="F4" s="100"/>
      <c r="G4" s="100"/>
      <c r="H4" s="5">
        <v>155</v>
      </c>
      <c r="I4" s="13">
        <v>145</v>
      </c>
      <c r="J4" s="14">
        <f t="shared" ref="J4:J21" si="0">H4/I4</f>
        <v>1.0689655172413792</v>
      </c>
      <c r="K4" s="109">
        <v>170</v>
      </c>
      <c r="L4" s="109"/>
      <c r="M4" s="109"/>
      <c r="N4" s="108">
        <v>115</v>
      </c>
      <c r="O4" s="108"/>
      <c r="P4" s="108"/>
    </row>
    <row r="5" spans="1:21" s="1" customFormat="1" ht="20.100000000000001" customHeight="1" x14ac:dyDescent="0.25">
      <c r="A5" s="7" t="s">
        <v>48</v>
      </c>
      <c r="B5" s="100" t="s">
        <v>46</v>
      </c>
      <c r="C5" s="100"/>
      <c r="D5" s="100"/>
      <c r="E5" s="100"/>
      <c r="F5" s="100"/>
      <c r="G5" s="100"/>
      <c r="H5" s="5">
        <v>200</v>
      </c>
      <c r="I5" s="13">
        <v>175.45000000000002</v>
      </c>
      <c r="J5" s="14">
        <f t="shared" si="0"/>
        <v>1.1399259048161869</v>
      </c>
      <c r="K5" s="109">
        <v>330</v>
      </c>
      <c r="L5" s="109"/>
      <c r="M5" s="109"/>
      <c r="N5" s="108">
        <v>284</v>
      </c>
      <c r="O5" s="108"/>
      <c r="P5" s="108"/>
    </row>
    <row r="6" spans="1:21" s="1" customFormat="1" ht="20.100000000000001" customHeight="1" x14ac:dyDescent="0.25">
      <c r="A6" s="7" t="s">
        <v>49</v>
      </c>
      <c r="B6" s="100" t="s">
        <v>47</v>
      </c>
      <c r="C6" s="100"/>
      <c r="D6" s="100"/>
      <c r="E6" s="100"/>
      <c r="F6" s="100"/>
      <c r="G6" s="100"/>
      <c r="H6" s="5">
        <v>120</v>
      </c>
      <c r="I6" s="13">
        <v>100.00000000000001</v>
      </c>
      <c r="J6" s="14">
        <f t="shared" si="0"/>
        <v>1.1999999999999997</v>
      </c>
      <c r="K6" s="109">
        <v>280</v>
      </c>
      <c r="L6" s="109"/>
      <c r="M6" s="109"/>
      <c r="N6" s="108"/>
      <c r="O6" s="108"/>
      <c r="P6" s="108"/>
    </row>
    <row r="7" spans="1:21" s="1" customFormat="1" ht="30.75" customHeight="1" x14ac:dyDescent="0.25">
      <c r="A7" s="7" t="s">
        <v>125</v>
      </c>
      <c r="B7" s="100" t="s">
        <v>136</v>
      </c>
      <c r="C7" s="100"/>
      <c r="D7" s="100"/>
      <c r="E7" s="100"/>
      <c r="F7" s="100"/>
      <c r="G7" s="100"/>
      <c r="H7" s="5">
        <v>240</v>
      </c>
      <c r="I7" s="13">
        <f>110+120</f>
        <v>230</v>
      </c>
      <c r="J7" s="14">
        <f t="shared" si="0"/>
        <v>1.0434782608695652</v>
      </c>
      <c r="K7" s="109"/>
      <c r="L7" s="109"/>
      <c r="M7" s="109"/>
      <c r="N7" s="108"/>
      <c r="O7" s="108"/>
      <c r="P7" s="108"/>
      <c r="Q7" s="1" t="s">
        <v>126</v>
      </c>
      <c r="U7" s="1" t="s">
        <v>127</v>
      </c>
    </row>
    <row r="8" spans="1:21" s="1" customFormat="1" ht="20.100000000000001" customHeight="1" x14ac:dyDescent="0.25">
      <c r="A8" s="7" t="s">
        <v>51</v>
      </c>
      <c r="B8" s="100" t="s">
        <v>50</v>
      </c>
      <c r="C8" s="100"/>
      <c r="D8" s="100"/>
      <c r="E8" s="100"/>
      <c r="F8" s="100"/>
      <c r="G8" s="100"/>
      <c r="H8" s="5">
        <v>200</v>
      </c>
      <c r="I8" s="13">
        <v>159.5</v>
      </c>
      <c r="J8" s="14">
        <f t="shared" si="0"/>
        <v>1.2539184952978057</v>
      </c>
      <c r="K8" s="109">
        <v>250</v>
      </c>
      <c r="L8" s="109"/>
      <c r="M8" s="109"/>
      <c r="N8" s="108">
        <v>193</v>
      </c>
      <c r="O8" s="108"/>
      <c r="P8" s="108"/>
    </row>
    <row r="9" spans="1:21" s="1" customFormat="1" ht="18.75" customHeight="1" x14ac:dyDescent="0.25">
      <c r="A9" s="7" t="s">
        <v>129</v>
      </c>
      <c r="B9" s="100" t="s">
        <v>128</v>
      </c>
      <c r="C9" s="100"/>
      <c r="D9" s="100"/>
      <c r="E9" s="100"/>
      <c r="F9" s="100"/>
      <c r="G9" s="100"/>
      <c r="H9" s="5">
        <v>440</v>
      </c>
      <c r="I9" s="13">
        <v>414.50000000000006</v>
      </c>
      <c r="J9" s="14">
        <f t="shared" si="0"/>
        <v>1.0615199034981904</v>
      </c>
      <c r="K9" s="109">
        <v>440</v>
      </c>
      <c r="L9" s="109"/>
      <c r="M9" s="109"/>
      <c r="N9" s="108">
        <v>749</v>
      </c>
      <c r="O9" s="108"/>
      <c r="P9" s="108"/>
    </row>
    <row r="10" spans="1:21" s="1" customFormat="1" ht="30" customHeight="1" x14ac:dyDescent="0.25">
      <c r="A10" s="7" t="s">
        <v>53</v>
      </c>
      <c r="B10" s="100" t="s">
        <v>52</v>
      </c>
      <c r="C10" s="100"/>
      <c r="D10" s="100"/>
      <c r="E10" s="100"/>
      <c r="F10" s="100"/>
      <c r="G10" s="100"/>
      <c r="H10" s="5">
        <v>380</v>
      </c>
      <c r="I10" s="13">
        <v>360.00000000000006</v>
      </c>
      <c r="J10" s="14">
        <f t="shared" si="0"/>
        <v>1.0555555555555554</v>
      </c>
      <c r="K10" s="109">
        <v>405</v>
      </c>
      <c r="L10" s="109"/>
      <c r="M10" s="109"/>
      <c r="N10" s="108">
        <v>374</v>
      </c>
      <c r="O10" s="108"/>
      <c r="P10" s="108"/>
    </row>
    <row r="11" spans="1:21" s="1" customFormat="1" ht="30.75" customHeight="1" x14ac:dyDescent="0.25">
      <c r="A11" s="7" t="s">
        <v>55</v>
      </c>
      <c r="B11" s="100" t="s">
        <v>54</v>
      </c>
      <c r="C11" s="100"/>
      <c r="D11" s="100"/>
      <c r="E11" s="100"/>
      <c r="F11" s="100"/>
      <c r="G11" s="100"/>
      <c r="H11" s="5">
        <v>165</v>
      </c>
      <c r="I11" s="13">
        <v>149.5</v>
      </c>
      <c r="J11" s="14">
        <f t="shared" si="0"/>
        <v>1.1036789297658862</v>
      </c>
      <c r="K11" s="109"/>
      <c r="L11" s="109"/>
      <c r="M11" s="109"/>
      <c r="N11" s="108"/>
      <c r="O11" s="108"/>
      <c r="P11" s="108"/>
    </row>
    <row r="12" spans="1:21" s="1" customFormat="1" ht="30.75" customHeight="1" x14ac:dyDescent="0.25">
      <c r="A12" s="7" t="s">
        <v>190</v>
      </c>
      <c r="B12" s="100" t="s">
        <v>193</v>
      </c>
      <c r="C12" s="100"/>
      <c r="D12" s="100"/>
      <c r="E12" s="100"/>
      <c r="F12" s="100"/>
      <c r="G12" s="100"/>
      <c r="H12" s="5">
        <v>240</v>
      </c>
      <c r="I12" s="13">
        <v>220.00000000000003</v>
      </c>
      <c r="J12" s="14">
        <f t="shared" si="0"/>
        <v>1.0909090909090908</v>
      </c>
      <c r="K12" s="109">
        <v>300</v>
      </c>
      <c r="L12" s="109"/>
      <c r="M12" s="109"/>
      <c r="N12" s="108"/>
      <c r="O12" s="108"/>
      <c r="P12" s="108"/>
    </row>
    <row r="13" spans="1:21" s="1" customFormat="1" ht="25.5" customHeight="1" x14ac:dyDescent="0.25">
      <c r="A13" s="7" t="s">
        <v>57</v>
      </c>
      <c r="B13" s="100" t="s">
        <v>56</v>
      </c>
      <c r="C13" s="100"/>
      <c r="D13" s="100"/>
      <c r="E13" s="100"/>
      <c r="F13" s="100"/>
      <c r="G13" s="100"/>
      <c r="H13" s="5">
        <v>185</v>
      </c>
      <c r="I13" s="13">
        <v>169.5</v>
      </c>
      <c r="J13" s="14">
        <f t="shared" si="0"/>
        <v>1.0914454277286136</v>
      </c>
      <c r="K13" s="109">
        <v>215</v>
      </c>
      <c r="L13" s="109"/>
      <c r="M13" s="109"/>
      <c r="N13" s="108">
        <v>181</v>
      </c>
      <c r="O13" s="108"/>
      <c r="P13" s="108"/>
    </row>
    <row r="14" spans="1:21" s="1" customFormat="1" ht="32.25" customHeight="1" x14ac:dyDescent="0.25">
      <c r="A14" s="7" t="s">
        <v>191</v>
      </c>
      <c r="B14" s="100" t="s">
        <v>192</v>
      </c>
      <c r="C14" s="100"/>
      <c r="D14" s="100"/>
      <c r="E14" s="100"/>
      <c r="F14" s="100"/>
      <c r="G14" s="100"/>
      <c r="H14" s="5">
        <v>200</v>
      </c>
      <c r="I14" s="13">
        <v>145</v>
      </c>
      <c r="J14" s="14">
        <f t="shared" si="0"/>
        <v>1.3793103448275863</v>
      </c>
      <c r="K14" s="109"/>
      <c r="L14" s="109"/>
      <c r="M14" s="109"/>
      <c r="N14" s="108">
        <v>201</v>
      </c>
      <c r="O14" s="108"/>
      <c r="P14" s="108"/>
    </row>
    <row r="15" spans="1:21" s="1" customFormat="1" ht="26.25" customHeight="1" x14ac:dyDescent="0.25">
      <c r="A15" s="7" t="s">
        <v>59</v>
      </c>
      <c r="B15" s="100" t="s">
        <v>58</v>
      </c>
      <c r="C15" s="100"/>
      <c r="D15" s="100"/>
      <c r="E15" s="100"/>
      <c r="F15" s="100"/>
      <c r="G15" s="100"/>
      <c r="H15" s="5">
        <v>120</v>
      </c>
      <c r="I15" s="13">
        <v>110.00000000000001</v>
      </c>
      <c r="J15" s="14">
        <f t="shared" si="0"/>
        <v>1.0909090909090908</v>
      </c>
      <c r="K15" s="109"/>
      <c r="L15" s="109"/>
      <c r="M15" s="109"/>
      <c r="N15" s="108">
        <v>96</v>
      </c>
      <c r="O15" s="108"/>
      <c r="P15" s="108"/>
    </row>
    <row r="16" spans="1:21" s="1" customFormat="1" ht="20.100000000000001" customHeight="1" x14ac:dyDescent="0.25">
      <c r="A16" s="7" t="s">
        <v>60</v>
      </c>
      <c r="B16" s="100" t="s">
        <v>61</v>
      </c>
      <c r="C16" s="100"/>
      <c r="D16" s="100"/>
      <c r="E16" s="100"/>
      <c r="F16" s="100"/>
      <c r="G16" s="100"/>
      <c r="H16" s="5">
        <v>45</v>
      </c>
      <c r="I16" s="13">
        <v>39.5</v>
      </c>
      <c r="J16" s="14">
        <f t="shared" si="0"/>
        <v>1.139240506329114</v>
      </c>
      <c r="K16" s="109"/>
      <c r="L16" s="109"/>
      <c r="M16" s="109"/>
      <c r="N16" s="108"/>
      <c r="O16" s="108"/>
      <c r="P16" s="108"/>
    </row>
    <row r="17" spans="1:22" s="1" customFormat="1" ht="25.5" customHeight="1" x14ac:dyDescent="0.25">
      <c r="A17" s="7" t="s">
        <v>63</v>
      </c>
      <c r="B17" s="100" t="s">
        <v>62</v>
      </c>
      <c r="C17" s="100"/>
      <c r="D17" s="100"/>
      <c r="E17" s="100"/>
      <c r="F17" s="100"/>
      <c r="G17" s="100"/>
      <c r="H17" s="5">
        <v>110</v>
      </c>
      <c r="I17" s="13">
        <v>104.50000000000001</v>
      </c>
      <c r="J17" s="14">
        <f t="shared" si="0"/>
        <v>1.0526315789473684</v>
      </c>
      <c r="K17" s="109"/>
      <c r="L17" s="109"/>
      <c r="M17" s="109"/>
      <c r="N17" s="108">
        <v>109</v>
      </c>
      <c r="O17" s="108"/>
      <c r="P17" s="108"/>
    </row>
    <row r="18" spans="1:22" s="1" customFormat="1" ht="20.100000000000001" customHeight="1" x14ac:dyDescent="0.25">
      <c r="A18" s="7" t="s">
        <v>131</v>
      </c>
      <c r="B18" s="100" t="s">
        <v>130</v>
      </c>
      <c r="C18" s="100"/>
      <c r="D18" s="100"/>
      <c r="E18" s="100"/>
      <c r="F18" s="100"/>
      <c r="G18" s="100"/>
      <c r="H18" s="5">
        <v>240</v>
      </c>
      <c r="I18" s="13">
        <v>220.00000000000003</v>
      </c>
      <c r="J18" s="14">
        <f t="shared" si="0"/>
        <v>1.0909090909090908</v>
      </c>
      <c r="K18" s="109"/>
      <c r="L18" s="109"/>
      <c r="M18" s="109"/>
      <c r="N18" s="108">
        <v>226</v>
      </c>
      <c r="O18" s="108"/>
      <c r="P18" s="108"/>
    </row>
    <row r="19" spans="1:22" s="1" customFormat="1" ht="20.100000000000001" customHeight="1" x14ac:dyDescent="0.25">
      <c r="A19" s="7" t="s">
        <v>64</v>
      </c>
      <c r="B19" s="100" t="s">
        <v>65</v>
      </c>
      <c r="C19" s="100"/>
      <c r="D19" s="100"/>
      <c r="E19" s="100"/>
      <c r="F19" s="100"/>
      <c r="G19" s="100"/>
      <c r="H19" s="5">
        <v>130</v>
      </c>
      <c r="I19" s="13">
        <v>114.95000000000003</v>
      </c>
      <c r="J19" s="14">
        <f t="shared" si="0"/>
        <v>1.1309264897781641</v>
      </c>
      <c r="K19" s="109"/>
      <c r="L19" s="109"/>
      <c r="M19" s="109"/>
      <c r="N19" s="108">
        <v>157</v>
      </c>
      <c r="O19" s="108"/>
      <c r="P19" s="108"/>
    </row>
    <row r="20" spans="1:22" s="1" customFormat="1" ht="20.100000000000001" customHeight="1" x14ac:dyDescent="0.25">
      <c r="A20" s="7" t="s">
        <v>134</v>
      </c>
      <c r="B20" s="100" t="s">
        <v>133</v>
      </c>
      <c r="C20" s="100"/>
      <c r="D20" s="100"/>
      <c r="E20" s="100"/>
      <c r="F20" s="100"/>
      <c r="G20" s="100"/>
      <c r="H20" s="5">
        <v>380</v>
      </c>
      <c r="I20" s="13">
        <f>180+180</f>
        <v>360</v>
      </c>
      <c r="J20" s="14">
        <f t="shared" si="0"/>
        <v>1.0555555555555556</v>
      </c>
      <c r="K20" s="109"/>
      <c r="L20" s="109"/>
      <c r="M20" s="109"/>
      <c r="N20" s="108">
        <v>167</v>
      </c>
      <c r="O20" s="108"/>
      <c r="P20" s="108"/>
      <c r="Q20" s="1" t="s">
        <v>126</v>
      </c>
      <c r="U20" s="1" t="s">
        <v>132</v>
      </c>
      <c r="V20" s="1" t="s">
        <v>135</v>
      </c>
    </row>
    <row r="21" spans="1:22" s="1" customFormat="1" ht="26.25" customHeight="1" x14ac:dyDescent="0.25">
      <c r="A21" s="7" t="s">
        <v>138</v>
      </c>
      <c r="B21" s="100" t="s">
        <v>139</v>
      </c>
      <c r="C21" s="100"/>
      <c r="D21" s="100"/>
      <c r="E21" s="100"/>
      <c r="F21" s="100"/>
      <c r="G21" s="100"/>
      <c r="H21" s="5">
        <v>160</v>
      </c>
      <c r="I21" s="13">
        <v>150</v>
      </c>
      <c r="J21" s="14">
        <f t="shared" si="0"/>
        <v>1.0666666666666667</v>
      </c>
      <c r="K21" s="109">
        <v>65</v>
      </c>
      <c r="L21" s="109"/>
      <c r="M21" s="109"/>
      <c r="N21" s="108">
        <v>162</v>
      </c>
      <c r="O21" s="108"/>
      <c r="P21" s="108"/>
    </row>
    <row r="22" spans="1:22" ht="28.5" customHeight="1" x14ac:dyDescent="0.25">
      <c r="A22" s="7" t="s">
        <v>67</v>
      </c>
      <c r="B22" s="100" t="s">
        <v>66</v>
      </c>
      <c r="C22" s="100"/>
      <c r="D22" s="100"/>
      <c r="E22" s="100"/>
      <c r="F22" s="100"/>
      <c r="G22" s="100"/>
      <c r="H22" s="5">
        <v>250</v>
      </c>
      <c r="I22" s="13">
        <v>230</v>
      </c>
      <c r="J22" s="14">
        <f t="shared" ref="J22:J57" si="1">H22/I22</f>
        <v>1.0869565217391304</v>
      </c>
      <c r="K22" s="109">
        <v>250</v>
      </c>
      <c r="L22" s="109"/>
      <c r="M22" s="109"/>
      <c r="N22" s="108">
        <v>197</v>
      </c>
      <c r="O22" s="108"/>
      <c r="P22" s="108"/>
    </row>
    <row r="23" spans="1:22" ht="28.5" customHeight="1" x14ac:dyDescent="0.25">
      <c r="A23" s="7" t="s">
        <v>69</v>
      </c>
      <c r="B23" s="100" t="s">
        <v>68</v>
      </c>
      <c r="C23" s="100"/>
      <c r="D23" s="100"/>
      <c r="E23" s="100"/>
      <c r="F23" s="100"/>
      <c r="G23" s="100"/>
      <c r="H23" s="5">
        <v>250</v>
      </c>
      <c r="I23" s="13">
        <v>230</v>
      </c>
      <c r="J23" s="14">
        <f t="shared" si="1"/>
        <v>1.0869565217391304</v>
      </c>
      <c r="K23" s="109">
        <v>310</v>
      </c>
      <c r="L23" s="109"/>
      <c r="M23" s="109"/>
      <c r="N23" s="108">
        <v>195</v>
      </c>
      <c r="O23" s="108"/>
      <c r="P23" s="108"/>
    </row>
    <row r="24" spans="1:22" ht="30.75" customHeight="1" x14ac:dyDescent="0.25">
      <c r="A24" s="7" t="s">
        <v>71</v>
      </c>
      <c r="B24" s="100" t="s">
        <v>70</v>
      </c>
      <c r="C24" s="100"/>
      <c r="D24" s="100"/>
      <c r="E24" s="100"/>
      <c r="F24" s="100"/>
      <c r="G24" s="100"/>
      <c r="H24" s="5">
        <v>250</v>
      </c>
      <c r="I24" s="13">
        <v>230</v>
      </c>
      <c r="J24" s="14">
        <f t="shared" si="1"/>
        <v>1.0869565217391304</v>
      </c>
      <c r="K24" s="109">
        <v>280</v>
      </c>
      <c r="L24" s="109"/>
      <c r="M24" s="109"/>
      <c r="N24" s="108">
        <v>247</v>
      </c>
      <c r="O24" s="108"/>
      <c r="P24" s="108"/>
    </row>
    <row r="25" spans="1:22" ht="26.25" customHeight="1" x14ac:dyDescent="0.25">
      <c r="A25" s="7" t="s">
        <v>141</v>
      </c>
      <c r="B25" s="100" t="s">
        <v>140</v>
      </c>
      <c r="C25" s="100"/>
      <c r="D25" s="100"/>
      <c r="E25" s="100"/>
      <c r="F25" s="100"/>
      <c r="G25" s="100"/>
      <c r="H25" s="5">
        <v>300</v>
      </c>
      <c r="I25" s="13">
        <v>280</v>
      </c>
      <c r="J25" s="14">
        <f t="shared" si="1"/>
        <v>1.0714285714285714</v>
      </c>
      <c r="K25" s="109">
        <v>300</v>
      </c>
      <c r="L25" s="109"/>
      <c r="M25" s="109"/>
      <c r="N25" s="108"/>
      <c r="O25" s="108"/>
      <c r="P25" s="108"/>
    </row>
    <row r="26" spans="1:22" ht="27" customHeight="1" x14ac:dyDescent="0.25">
      <c r="A26" s="7" t="s">
        <v>143</v>
      </c>
      <c r="B26" s="100" t="s">
        <v>142</v>
      </c>
      <c r="C26" s="100"/>
      <c r="D26" s="100"/>
      <c r="E26" s="100"/>
      <c r="F26" s="100"/>
      <c r="G26" s="100"/>
      <c r="H26" s="5">
        <v>300</v>
      </c>
      <c r="I26" s="13">
        <v>300</v>
      </c>
      <c r="J26" s="14">
        <f t="shared" si="1"/>
        <v>1</v>
      </c>
      <c r="K26" s="109"/>
      <c r="L26" s="109"/>
      <c r="M26" s="109"/>
      <c r="N26" s="108">
        <v>237</v>
      </c>
      <c r="O26" s="108"/>
      <c r="P26" s="108"/>
    </row>
    <row r="27" spans="1:22" ht="30.75" customHeight="1" x14ac:dyDescent="0.25">
      <c r="A27" s="7" t="s">
        <v>146</v>
      </c>
      <c r="B27" s="100" t="s">
        <v>144</v>
      </c>
      <c r="C27" s="100"/>
      <c r="D27" s="100"/>
      <c r="E27" s="100"/>
      <c r="F27" s="100"/>
      <c r="G27" s="100"/>
      <c r="H27" s="5">
        <v>305</v>
      </c>
      <c r="I27" s="13">
        <v>305</v>
      </c>
      <c r="J27" s="14">
        <f t="shared" si="1"/>
        <v>1</v>
      </c>
      <c r="K27" s="109"/>
      <c r="L27" s="109"/>
      <c r="M27" s="109"/>
      <c r="N27" s="108"/>
      <c r="O27" s="108"/>
      <c r="P27" s="108"/>
    </row>
    <row r="28" spans="1:22" ht="31.5" customHeight="1" x14ac:dyDescent="0.25">
      <c r="A28" s="7" t="s">
        <v>148</v>
      </c>
      <c r="B28" s="100" t="s">
        <v>147</v>
      </c>
      <c r="C28" s="100"/>
      <c r="D28" s="100"/>
      <c r="E28" s="100"/>
      <c r="F28" s="100"/>
      <c r="G28" s="100"/>
      <c r="H28" s="5">
        <v>360</v>
      </c>
      <c r="I28" s="13">
        <v>360</v>
      </c>
      <c r="J28" s="14">
        <f t="shared" si="1"/>
        <v>1</v>
      </c>
      <c r="K28" s="109"/>
      <c r="L28" s="109"/>
      <c r="M28" s="15"/>
      <c r="N28" s="109"/>
      <c r="O28" s="109"/>
      <c r="P28" s="109"/>
    </row>
    <row r="29" spans="1:22" ht="27.75" customHeight="1" x14ac:dyDescent="0.25">
      <c r="A29" s="7" t="s">
        <v>145</v>
      </c>
      <c r="B29" s="100" t="s">
        <v>399</v>
      </c>
      <c r="C29" s="100"/>
      <c r="D29" s="100"/>
      <c r="E29" s="100"/>
      <c r="F29" s="100"/>
      <c r="G29" s="100"/>
      <c r="H29" s="5">
        <v>500</v>
      </c>
      <c r="I29" s="13">
        <v>500</v>
      </c>
      <c r="J29" s="14">
        <f t="shared" si="1"/>
        <v>1</v>
      </c>
      <c r="K29" s="109"/>
      <c r="L29" s="109"/>
      <c r="M29" s="109"/>
      <c r="N29" s="109"/>
      <c r="O29" s="109"/>
      <c r="P29" s="109"/>
    </row>
    <row r="30" spans="1:22" ht="26.25" customHeight="1" x14ac:dyDescent="0.25">
      <c r="A30" s="7" t="s">
        <v>150</v>
      </c>
      <c r="B30" s="100" t="s">
        <v>149</v>
      </c>
      <c r="C30" s="100"/>
      <c r="D30" s="100"/>
      <c r="E30" s="100"/>
      <c r="F30" s="100"/>
      <c r="G30" s="100"/>
      <c r="H30" s="5">
        <v>530</v>
      </c>
      <c r="I30" s="13">
        <v>530</v>
      </c>
      <c r="J30" s="14">
        <f t="shared" si="1"/>
        <v>1</v>
      </c>
      <c r="K30" s="109"/>
      <c r="L30" s="109"/>
      <c r="M30" s="109"/>
      <c r="N30" s="109"/>
      <c r="O30" s="109"/>
      <c r="P30" s="109"/>
    </row>
    <row r="31" spans="1:22" ht="27" customHeight="1" x14ac:dyDescent="0.25">
      <c r="A31" s="7" t="s">
        <v>78</v>
      </c>
      <c r="B31" s="100" t="s">
        <v>120</v>
      </c>
      <c r="C31" s="100"/>
      <c r="D31" s="100"/>
      <c r="E31" s="100"/>
      <c r="F31" s="100"/>
      <c r="G31" s="100"/>
      <c r="H31" s="5">
        <v>300</v>
      </c>
      <c r="I31" s="13" t="s">
        <v>38</v>
      </c>
      <c r="J31" s="14"/>
      <c r="K31" s="109"/>
      <c r="L31" s="109"/>
      <c r="M31" s="109"/>
      <c r="N31" s="109"/>
      <c r="O31" s="109"/>
      <c r="P31" s="109"/>
    </row>
    <row r="32" spans="1:22" x14ac:dyDescent="0.25">
      <c r="A32" s="7" t="s">
        <v>73</v>
      </c>
      <c r="B32" s="100" t="s">
        <v>72</v>
      </c>
      <c r="C32" s="100"/>
      <c r="D32" s="100"/>
      <c r="E32" s="100"/>
      <c r="F32" s="100"/>
      <c r="G32" s="100"/>
      <c r="H32" s="5">
        <v>125</v>
      </c>
      <c r="I32" s="13">
        <v>114.95000000000003</v>
      </c>
      <c r="J32" s="14">
        <f t="shared" si="1"/>
        <v>1.0874293170943885</v>
      </c>
      <c r="K32" s="109"/>
      <c r="L32" s="109"/>
      <c r="M32" s="109"/>
      <c r="N32" s="108">
        <v>80</v>
      </c>
      <c r="O32" s="108"/>
      <c r="P32" s="108"/>
    </row>
    <row r="33" spans="1:19" x14ac:dyDescent="0.25">
      <c r="A33" s="7" t="s">
        <v>75</v>
      </c>
      <c r="B33" s="100" t="s">
        <v>74</v>
      </c>
      <c r="C33" s="100"/>
      <c r="D33" s="100"/>
      <c r="E33" s="100"/>
      <c r="F33" s="100"/>
      <c r="G33" s="100"/>
      <c r="H33" s="5">
        <v>115</v>
      </c>
      <c r="I33" s="13">
        <v>104.50000000000001</v>
      </c>
      <c r="J33" s="14">
        <f t="shared" si="1"/>
        <v>1.1004784688995213</v>
      </c>
      <c r="K33" s="109"/>
      <c r="L33" s="109"/>
      <c r="M33" s="109"/>
      <c r="N33" s="108">
        <v>115</v>
      </c>
      <c r="O33" s="108"/>
      <c r="P33" s="108"/>
    </row>
    <row r="34" spans="1:19" ht="30" customHeight="1" x14ac:dyDescent="0.25">
      <c r="A34" s="7" t="s">
        <v>80</v>
      </c>
      <c r="B34" s="100" t="s">
        <v>79</v>
      </c>
      <c r="C34" s="100"/>
      <c r="D34" s="100"/>
      <c r="E34" s="100"/>
      <c r="F34" s="100"/>
      <c r="G34" s="100"/>
      <c r="H34" s="5">
        <v>110</v>
      </c>
      <c r="I34" s="13">
        <v>104.50000000000001</v>
      </c>
      <c r="J34" s="14">
        <f t="shared" si="1"/>
        <v>1.0526315789473684</v>
      </c>
      <c r="K34" s="109"/>
      <c r="L34" s="109"/>
      <c r="M34" s="109"/>
      <c r="N34" s="108">
        <v>88</v>
      </c>
      <c r="O34" s="108"/>
      <c r="P34" s="108"/>
    </row>
    <row r="35" spans="1:19" ht="31.5" customHeight="1" x14ac:dyDescent="0.25">
      <c r="A35" s="7" t="s">
        <v>81</v>
      </c>
      <c r="B35" s="100" t="s">
        <v>82</v>
      </c>
      <c r="C35" s="100"/>
      <c r="D35" s="100"/>
      <c r="E35" s="100"/>
      <c r="F35" s="100"/>
      <c r="G35" s="100"/>
      <c r="H35" s="5">
        <v>110</v>
      </c>
      <c r="I35" s="13">
        <v>104.50000000000001</v>
      </c>
      <c r="J35" s="14">
        <f t="shared" si="1"/>
        <v>1.0526315789473684</v>
      </c>
      <c r="K35" s="109"/>
      <c r="L35" s="109"/>
      <c r="M35" s="109"/>
      <c r="N35" s="108">
        <v>88</v>
      </c>
      <c r="O35" s="108"/>
      <c r="P35" s="108"/>
    </row>
    <row r="36" spans="1:19" ht="20.25" customHeight="1" x14ac:dyDescent="0.25">
      <c r="A36" s="7" t="s">
        <v>122</v>
      </c>
      <c r="B36" s="100" t="s">
        <v>121</v>
      </c>
      <c r="C36" s="100"/>
      <c r="D36" s="100"/>
      <c r="E36" s="100"/>
      <c r="F36" s="100"/>
      <c r="G36" s="100"/>
      <c r="H36" s="5">
        <v>90</v>
      </c>
      <c r="I36" s="13">
        <v>84.5</v>
      </c>
      <c r="J36" s="14">
        <f t="shared" si="1"/>
        <v>1.0650887573964498</v>
      </c>
      <c r="K36" s="109"/>
      <c r="L36" s="109"/>
      <c r="M36" s="109"/>
      <c r="N36" s="108">
        <v>61</v>
      </c>
      <c r="O36" s="108"/>
      <c r="P36" s="108"/>
    </row>
    <row r="37" spans="1:19" x14ac:dyDescent="0.25">
      <c r="A37" s="7" t="s">
        <v>77</v>
      </c>
      <c r="B37" s="100" t="s">
        <v>76</v>
      </c>
      <c r="C37" s="100"/>
      <c r="D37" s="100"/>
      <c r="E37" s="100"/>
      <c r="F37" s="100"/>
      <c r="G37" s="100"/>
      <c r="H37" s="5">
        <v>190</v>
      </c>
      <c r="I37" s="13">
        <v>179.50000000000003</v>
      </c>
      <c r="J37" s="14">
        <f t="shared" si="1"/>
        <v>1.0584958217270193</v>
      </c>
      <c r="K37" s="109"/>
      <c r="L37" s="109"/>
      <c r="M37" s="109"/>
      <c r="N37" s="108">
        <v>89</v>
      </c>
      <c r="O37" s="108"/>
      <c r="P37" s="108"/>
    </row>
    <row r="38" spans="1:19" ht="29.25" customHeight="1" x14ac:dyDescent="0.25">
      <c r="A38" s="7" t="s">
        <v>83</v>
      </c>
      <c r="B38" s="100" t="s">
        <v>203</v>
      </c>
      <c r="C38" s="100"/>
      <c r="D38" s="100"/>
      <c r="E38" s="100"/>
      <c r="F38" s="100"/>
      <c r="G38" s="100"/>
      <c r="H38" s="5">
        <v>200</v>
      </c>
      <c r="I38" s="13">
        <v>90</v>
      </c>
      <c r="J38" s="14">
        <f t="shared" si="1"/>
        <v>2.2222222222222223</v>
      </c>
      <c r="K38" s="109"/>
      <c r="L38" s="109"/>
      <c r="M38" s="109"/>
      <c r="N38" s="108">
        <v>55</v>
      </c>
      <c r="O38" s="108"/>
      <c r="P38" s="108"/>
    </row>
    <row r="39" spans="1:19" ht="26.25" customHeight="1" x14ac:dyDescent="0.25">
      <c r="A39" s="7" t="s">
        <v>84</v>
      </c>
      <c r="B39" s="100" t="s">
        <v>197</v>
      </c>
      <c r="C39" s="100"/>
      <c r="D39" s="100"/>
      <c r="E39" s="100"/>
      <c r="F39" s="100"/>
      <c r="G39" s="100"/>
      <c r="H39" s="5">
        <v>230</v>
      </c>
      <c r="I39" s="13">
        <v>90</v>
      </c>
      <c r="J39" s="14">
        <f t="shared" si="1"/>
        <v>2.5555555555555554</v>
      </c>
      <c r="K39" s="109"/>
      <c r="L39" s="109"/>
      <c r="M39" s="109"/>
      <c r="N39" s="108">
        <v>234</v>
      </c>
      <c r="O39" s="108"/>
      <c r="P39" s="108"/>
      <c r="R39" t="s">
        <v>198</v>
      </c>
      <c r="S39">
        <v>46</v>
      </c>
    </row>
    <row r="40" spans="1:19" ht="30" customHeight="1" x14ac:dyDescent="0.25">
      <c r="A40" s="7" t="s">
        <v>88</v>
      </c>
      <c r="B40" s="100" t="s">
        <v>87</v>
      </c>
      <c r="C40" s="100"/>
      <c r="D40" s="100"/>
      <c r="E40" s="100"/>
      <c r="F40" s="100"/>
      <c r="G40" s="100"/>
      <c r="H40" s="5">
        <v>140</v>
      </c>
      <c r="I40" s="13">
        <v>130</v>
      </c>
      <c r="J40" s="14">
        <f t="shared" si="1"/>
        <v>1.0769230769230769</v>
      </c>
      <c r="K40" s="109">
        <v>135</v>
      </c>
      <c r="L40" s="109"/>
      <c r="M40" s="109"/>
      <c r="N40" s="108"/>
      <c r="O40" s="108"/>
      <c r="P40" s="108"/>
      <c r="R40" t="s">
        <v>199</v>
      </c>
      <c r="S40">
        <f>H39*0.3</f>
        <v>69</v>
      </c>
    </row>
    <row r="41" spans="1:19" s="1" customFormat="1" ht="37.5" customHeight="1" x14ac:dyDescent="0.25">
      <c r="A41" s="7" t="s">
        <v>86</v>
      </c>
      <c r="B41" s="111" t="s">
        <v>85</v>
      </c>
      <c r="C41" s="111"/>
      <c r="D41" s="111"/>
      <c r="E41" s="111"/>
      <c r="F41" s="111"/>
      <c r="G41" s="111"/>
      <c r="H41" s="5">
        <v>170</v>
      </c>
      <c r="I41" s="13" t="s">
        <v>123</v>
      </c>
      <c r="J41" s="14"/>
      <c r="K41" s="115">
        <v>175</v>
      </c>
      <c r="L41" s="116"/>
      <c r="M41" s="16"/>
      <c r="N41" s="115"/>
      <c r="O41" s="117"/>
      <c r="P41" s="116"/>
      <c r="R41" s="1" t="s">
        <v>200</v>
      </c>
      <c r="S41" s="1">
        <f>S40*0.3</f>
        <v>20.7</v>
      </c>
    </row>
    <row r="42" spans="1:19" x14ac:dyDescent="0.25">
      <c r="A42" s="7" t="s">
        <v>90</v>
      </c>
      <c r="B42" s="100" t="s">
        <v>89</v>
      </c>
      <c r="C42" s="100"/>
      <c r="D42" s="100"/>
      <c r="E42" s="100"/>
      <c r="F42" s="100"/>
      <c r="G42" s="100"/>
      <c r="H42" s="5">
        <v>110</v>
      </c>
      <c r="I42" s="13">
        <v>100.00000000000001</v>
      </c>
      <c r="J42" s="14">
        <f t="shared" si="1"/>
        <v>1.0999999999999999</v>
      </c>
      <c r="K42" s="109">
        <v>100</v>
      </c>
      <c r="L42" s="109"/>
      <c r="M42" s="109"/>
      <c r="N42" s="108"/>
      <c r="O42" s="108"/>
      <c r="P42" s="108"/>
      <c r="R42" t="s">
        <v>201</v>
      </c>
      <c r="S42">
        <v>20</v>
      </c>
    </row>
    <row r="43" spans="1:19" x14ac:dyDescent="0.25">
      <c r="A43" s="7" t="s">
        <v>92</v>
      </c>
      <c r="B43" s="100" t="s">
        <v>91</v>
      </c>
      <c r="C43" s="100"/>
      <c r="D43" s="100"/>
      <c r="E43" s="100"/>
      <c r="F43" s="100"/>
      <c r="G43" s="100"/>
      <c r="H43" s="5">
        <v>125</v>
      </c>
      <c r="I43" s="13">
        <v>114.95000000000003</v>
      </c>
      <c r="J43" s="14">
        <f t="shared" si="1"/>
        <v>1.0874293170943885</v>
      </c>
      <c r="K43" s="109"/>
      <c r="L43" s="109"/>
      <c r="M43" s="109"/>
      <c r="N43" s="108">
        <v>93</v>
      </c>
      <c r="O43" s="108"/>
      <c r="P43" s="108"/>
      <c r="R43" t="s">
        <v>202</v>
      </c>
      <c r="S43">
        <v>5</v>
      </c>
    </row>
    <row r="44" spans="1:19" s="1" customFormat="1" ht="30" customHeight="1" x14ac:dyDescent="0.25">
      <c r="A44" s="7" t="s">
        <v>94</v>
      </c>
      <c r="B44" s="112" t="s">
        <v>124</v>
      </c>
      <c r="C44" s="113"/>
      <c r="D44" s="113"/>
      <c r="E44" s="113"/>
      <c r="F44" s="113"/>
      <c r="G44" s="114"/>
      <c r="H44" s="5">
        <v>350</v>
      </c>
      <c r="I44" s="13" t="s">
        <v>123</v>
      </c>
      <c r="J44" s="14"/>
      <c r="K44" s="115">
        <v>370</v>
      </c>
      <c r="L44" s="116"/>
      <c r="M44" s="16"/>
      <c r="N44" s="115"/>
      <c r="O44" s="117"/>
      <c r="P44" s="116"/>
      <c r="S44" s="1">
        <f>SUM(S39:S43)</f>
        <v>160.69999999999999</v>
      </c>
    </row>
    <row r="45" spans="1:19" ht="26.25" customHeight="1" x14ac:dyDescent="0.25">
      <c r="A45" s="7" t="s">
        <v>95</v>
      </c>
      <c r="B45" s="100" t="s">
        <v>93</v>
      </c>
      <c r="C45" s="100"/>
      <c r="D45" s="100"/>
      <c r="E45" s="100"/>
      <c r="F45" s="100"/>
      <c r="G45" s="100"/>
      <c r="H45" s="5">
        <v>135</v>
      </c>
      <c r="I45" s="13">
        <v>130</v>
      </c>
      <c r="J45" s="14">
        <f t="shared" si="1"/>
        <v>1.0384615384615385</v>
      </c>
      <c r="K45" s="109"/>
      <c r="L45" s="109"/>
      <c r="M45" s="109"/>
      <c r="N45" s="108">
        <v>101</v>
      </c>
      <c r="O45" s="108"/>
      <c r="P45" s="108"/>
    </row>
    <row r="46" spans="1:19" x14ac:dyDescent="0.25">
      <c r="A46" s="7" t="s">
        <v>97</v>
      </c>
      <c r="B46" s="100" t="s">
        <v>96</v>
      </c>
      <c r="C46" s="100"/>
      <c r="D46" s="100"/>
      <c r="E46" s="100"/>
      <c r="F46" s="100"/>
      <c r="G46" s="100"/>
      <c r="H46" s="5">
        <v>120</v>
      </c>
      <c r="I46" s="13">
        <v>114.95000000000003</v>
      </c>
      <c r="J46" s="14">
        <f t="shared" si="1"/>
        <v>1.0439321444106131</v>
      </c>
      <c r="K46" s="109"/>
      <c r="L46" s="109"/>
      <c r="M46" s="109"/>
      <c r="N46" s="108">
        <v>105</v>
      </c>
      <c r="O46" s="108"/>
      <c r="P46" s="108"/>
    </row>
    <row r="47" spans="1:19" x14ac:dyDescent="0.25">
      <c r="A47" s="7" t="s">
        <v>152</v>
      </c>
      <c r="B47" s="100" t="s">
        <v>151</v>
      </c>
      <c r="C47" s="100"/>
      <c r="D47" s="100"/>
      <c r="E47" s="100"/>
      <c r="F47" s="100"/>
      <c r="G47" s="100"/>
      <c r="H47" s="5">
        <v>190</v>
      </c>
      <c r="I47" s="13">
        <v>179.50000000000003</v>
      </c>
      <c r="J47" s="14">
        <f t="shared" si="1"/>
        <v>1.0584958217270193</v>
      </c>
      <c r="K47" s="109"/>
      <c r="L47" s="109"/>
      <c r="M47" s="109"/>
      <c r="N47" s="108">
        <v>158</v>
      </c>
      <c r="O47" s="108"/>
      <c r="P47" s="108"/>
    </row>
    <row r="48" spans="1:19" ht="29.25" customHeight="1" x14ac:dyDescent="0.25">
      <c r="A48" s="7" t="s">
        <v>99</v>
      </c>
      <c r="B48" s="100" t="s">
        <v>98</v>
      </c>
      <c r="C48" s="100"/>
      <c r="D48" s="100"/>
      <c r="E48" s="100"/>
      <c r="F48" s="100"/>
      <c r="G48" s="100"/>
      <c r="H48" s="5">
        <v>120</v>
      </c>
      <c r="I48" s="13">
        <v>114.95000000000003</v>
      </c>
      <c r="J48" s="14">
        <f t="shared" si="1"/>
        <v>1.0439321444106131</v>
      </c>
      <c r="K48" s="109"/>
      <c r="L48" s="109"/>
      <c r="M48" s="109"/>
      <c r="N48" s="108">
        <v>80</v>
      </c>
      <c r="O48" s="108"/>
      <c r="P48" s="108"/>
    </row>
    <row r="49" spans="1:17" ht="30.75" customHeight="1" x14ac:dyDescent="0.25">
      <c r="A49" s="7" t="s">
        <v>101</v>
      </c>
      <c r="B49" s="100" t="s">
        <v>100</v>
      </c>
      <c r="C49" s="100"/>
      <c r="D49" s="100"/>
      <c r="E49" s="100"/>
      <c r="F49" s="100"/>
      <c r="G49" s="100"/>
      <c r="H49" s="5">
        <v>600</v>
      </c>
      <c r="I49" s="13">
        <v>550</v>
      </c>
      <c r="J49" s="14">
        <f t="shared" si="1"/>
        <v>1.0909090909090908</v>
      </c>
      <c r="K49" s="109"/>
      <c r="L49" s="109"/>
      <c r="M49" s="109"/>
      <c r="N49" s="108">
        <v>958</v>
      </c>
      <c r="O49" s="108"/>
      <c r="P49" s="108"/>
      <c r="Q49" t="s">
        <v>196</v>
      </c>
    </row>
    <row r="50" spans="1:17" ht="23.25" customHeight="1" x14ac:dyDescent="0.25">
      <c r="A50" s="7" t="s">
        <v>154</v>
      </c>
      <c r="B50" s="100" t="s">
        <v>153</v>
      </c>
      <c r="C50" s="100"/>
      <c r="D50" s="100"/>
      <c r="E50" s="100"/>
      <c r="F50" s="100"/>
      <c r="G50" s="100"/>
      <c r="H50" s="5">
        <v>100</v>
      </c>
      <c r="I50" s="13">
        <v>94.500000000000014</v>
      </c>
      <c r="J50" s="14">
        <f t="shared" si="1"/>
        <v>1.0582010582010581</v>
      </c>
      <c r="K50" s="109"/>
      <c r="L50" s="109"/>
      <c r="M50" s="109"/>
      <c r="N50" s="108">
        <v>65</v>
      </c>
      <c r="O50" s="108"/>
      <c r="P50" s="108"/>
    </row>
    <row r="51" spans="1:17" x14ac:dyDescent="0.25">
      <c r="A51" s="7" t="s">
        <v>103</v>
      </c>
      <c r="B51" s="100" t="s">
        <v>102</v>
      </c>
      <c r="C51" s="100"/>
      <c r="D51" s="100"/>
      <c r="E51" s="100"/>
      <c r="F51" s="100"/>
      <c r="G51" s="100"/>
      <c r="H51" s="5">
        <v>160</v>
      </c>
      <c r="I51" s="13">
        <v>149.5</v>
      </c>
      <c r="J51" s="14">
        <f t="shared" si="1"/>
        <v>1.0702341137123745</v>
      </c>
      <c r="K51" s="109"/>
      <c r="L51" s="109"/>
      <c r="M51" s="109"/>
      <c r="N51" s="108">
        <v>70</v>
      </c>
      <c r="O51" s="108"/>
      <c r="P51" s="108"/>
    </row>
    <row r="52" spans="1:17" x14ac:dyDescent="0.25">
      <c r="A52" s="7" t="s">
        <v>105</v>
      </c>
      <c r="B52" s="100" t="s">
        <v>104</v>
      </c>
      <c r="C52" s="100"/>
      <c r="D52" s="100"/>
      <c r="E52" s="100"/>
      <c r="F52" s="100"/>
      <c r="G52" s="100"/>
      <c r="H52" s="5">
        <v>120</v>
      </c>
      <c r="I52" s="13">
        <v>114.95000000000003</v>
      </c>
      <c r="J52" s="14">
        <f t="shared" si="1"/>
        <v>1.0439321444106131</v>
      </c>
      <c r="K52" s="109"/>
      <c r="L52" s="109"/>
      <c r="M52" s="109"/>
      <c r="N52" s="108">
        <v>70</v>
      </c>
      <c r="O52" s="108"/>
      <c r="P52" s="108"/>
    </row>
    <row r="53" spans="1:17" x14ac:dyDescent="0.25">
      <c r="A53" s="7" t="s">
        <v>107</v>
      </c>
      <c r="B53" s="100" t="s">
        <v>106</v>
      </c>
      <c r="C53" s="100"/>
      <c r="D53" s="100"/>
      <c r="E53" s="100"/>
      <c r="F53" s="100"/>
      <c r="G53" s="100"/>
      <c r="H53" s="5">
        <v>135</v>
      </c>
      <c r="I53" s="13">
        <v>129.5</v>
      </c>
      <c r="J53" s="14">
        <f t="shared" si="1"/>
        <v>1.0424710424710424</v>
      </c>
      <c r="K53" s="109"/>
      <c r="L53" s="109"/>
      <c r="M53" s="109"/>
      <c r="N53" s="108">
        <v>42</v>
      </c>
      <c r="O53" s="108"/>
      <c r="P53" s="108"/>
    </row>
    <row r="54" spans="1:17" ht="32.25" customHeight="1" x14ac:dyDescent="0.25">
      <c r="A54" s="7" t="s">
        <v>156</v>
      </c>
      <c r="B54" s="100" t="s">
        <v>155</v>
      </c>
      <c r="C54" s="100"/>
      <c r="D54" s="100"/>
      <c r="E54" s="100"/>
      <c r="F54" s="100"/>
      <c r="G54" s="100"/>
      <c r="H54" s="5">
        <v>290</v>
      </c>
      <c r="I54" s="13">
        <v>279.5</v>
      </c>
      <c r="J54" s="14">
        <f t="shared" si="1"/>
        <v>1.0375670840787119</v>
      </c>
      <c r="K54" s="109">
        <v>270</v>
      </c>
      <c r="L54" s="109"/>
      <c r="M54" s="109"/>
      <c r="N54" s="108"/>
      <c r="O54" s="108"/>
      <c r="P54" s="108"/>
    </row>
    <row r="55" spans="1:17" ht="28.5" customHeight="1" x14ac:dyDescent="0.25">
      <c r="A55" s="7" t="s">
        <v>108</v>
      </c>
      <c r="B55" s="100" t="s">
        <v>194</v>
      </c>
      <c r="C55" s="100"/>
      <c r="D55" s="100"/>
      <c r="E55" s="100"/>
      <c r="F55" s="100"/>
      <c r="G55" s="100"/>
      <c r="H55" s="5">
        <f>230+125</f>
        <v>355</v>
      </c>
      <c r="I55" s="13">
        <f>115+220</f>
        <v>335</v>
      </c>
      <c r="J55" s="14">
        <f t="shared" si="1"/>
        <v>1.0597014925373134</v>
      </c>
      <c r="K55" s="109">
        <v>250</v>
      </c>
      <c r="L55" s="109"/>
      <c r="M55" s="109"/>
      <c r="N55" s="108"/>
      <c r="O55" s="108"/>
      <c r="P55" s="108"/>
      <c r="Q55" t="s">
        <v>195</v>
      </c>
    </row>
    <row r="56" spans="1:17" x14ac:dyDescent="0.25">
      <c r="A56" s="7" t="s">
        <v>158</v>
      </c>
      <c r="B56" s="100" t="s">
        <v>157</v>
      </c>
      <c r="C56" s="100"/>
      <c r="D56" s="100"/>
      <c r="E56" s="100"/>
      <c r="F56" s="100"/>
      <c r="G56" s="100"/>
      <c r="H56" s="5">
        <v>170</v>
      </c>
      <c r="I56" s="13">
        <v>159.5</v>
      </c>
      <c r="J56" s="14">
        <f t="shared" si="1"/>
        <v>1.0658307210031348</v>
      </c>
      <c r="K56" s="109"/>
      <c r="L56" s="109"/>
      <c r="M56" s="109"/>
      <c r="N56" s="108"/>
      <c r="O56" s="108"/>
      <c r="P56" s="108"/>
    </row>
    <row r="57" spans="1:17" ht="28.5" customHeight="1" x14ac:dyDescent="0.25">
      <c r="A57" s="7" t="s">
        <v>110</v>
      </c>
      <c r="B57" s="100" t="s">
        <v>109</v>
      </c>
      <c r="C57" s="100"/>
      <c r="D57" s="100"/>
      <c r="E57" s="100"/>
      <c r="F57" s="100"/>
      <c r="G57" s="100"/>
      <c r="H57" s="5">
        <v>520</v>
      </c>
      <c r="I57" s="13">
        <v>495</v>
      </c>
      <c r="J57" s="14">
        <f t="shared" si="1"/>
        <v>1.0505050505050506</v>
      </c>
      <c r="K57" s="109">
        <v>605</v>
      </c>
      <c r="L57" s="109"/>
      <c r="M57" s="109"/>
      <c r="N57" s="108"/>
      <c r="O57" s="108"/>
      <c r="P57" s="108"/>
    </row>
    <row r="58" spans="1:17" s="1" customFormat="1" ht="20.25" customHeight="1" x14ac:dyDescent="0.25">
      <c r="A58" s="7"/>
      <c r="B58" s="121" t="s">
        <v>117</v>
      </c>
      <c r="C58" s="121"/>
      <c r="D58" s="121"/>
      <c r="E58" s="121"/>
      <c r="F58" s="121"/>
      <c r="G58" s="121"/>
      <c r="H58" s="5"/>
      <c r="I58" s="13"/>
      <c r="J58" s="14"/>
      <c r="K58" s="115">
        <f>K59+K60+K61</f>
        <v>545</v>
      </c>
      <c r="L58" s="116"/>
      <c r="M58" s="16"/>
      <c r="N58" s="115"/>
      <c r="O58" s="117"/>
      <c r="P58" s="116"/>
    </row>
    <row r="59" spans="1:17" s="1" customFormat="1" ht="18" customHeight="1" x14ac:dyDescent="0.25">
      <c r="A59" s="7" t="s">
        <v>114</v>
      </c>
      <c r="B59" s="111" t="s">
        <v>111</v>
      </c>
      <c r="C59" s="111"/>
      <c r="D59" s="111"/>
      <c r="E59" s="111"/>
      <c r="F59" s="111"/>
      <c r="G59" s="111"/>
      <c r="H59" s="118">
        <v>250</v>
      </c>
      <c r="I59" s="122">
        <v>220.00000000000003</v>
      </c>
      <c r="J59" s="123">
        <f>H59/I59</f>
        <v>1.1363636363636362</v>
      </c>
      <c r="K59" s="115">
        <v>220</v>
      </c>
      <c r="L59" s="116"/>
      <c r="M59" s="16"/>
      <c r="N59" s="115"/>
      <c r="O59" s="117"/>
      <c r="P59" s="116"/>
    </row>
    <row r="60" spans="1:17" s="1" customFormat="1" ht="20.25" customHeight="1" x14ac:dyDescent="0.25">
      <c r="A60" s="7" t="s">
        <v>115</v>
      </c>
      <c r="B60" s="111" t="s">
        <v>112</v>
      </c>
      <c r="C60" s="111"/>
      <c r="D60" s="111"/>
      <c r="E60" s="111"/>
      <c r="F60" s="111"/>
      <c r="G60" s="111"/>
      <c r="H60" s="119"/>
      <c r="I60" s="122"/>
      <c r="J60" s="123"/>
      <c r="K60" s="115">
        <v>220</v>
      </c>
      <c r="L60" s="116"/>
      <c r="M60" s="16"/>
      <c r="N60" s="115"/>
      <c r="O60" s="117"/>
      <c r="P60" s="116"/>
    </row>
    <row r="61" spans="1:17" ht="19.5" customHeight="1" x14ac:dyDescent="0.25">
      <c r="A61" s="7" t="s">
        <v>116</v>
      </c>
      <c r="B61" s="100" t="s">
        <v>113</v>
      </c>
      <c r="C61" s="100"/>
      <c r="D61" s="100"/>
      <c r="E61" s="100"/>
      <c r="F61" s="100"/>
      <c r="G61" s="100"/>
      <c r="H61" s="120"/>
      <c r="I61" s="122"/>
      <c r="J61" s="123"/>
      <c r="K61" s="109">
        <v>105</v>
      </c>
      <c r="L61" s="109"/>
      <c r="M61" s="109"/>
      <c r="N61" s="108"/>
      <c r="O61" s="108"/>
      <c r="P61" s="108"/>
    </row>
    <row r="62" spans="1:17" ht="18.75" customHeight="1" x14ac:dyDescent="0.25">
      <c r="A62" s="7" t="s">
        <v>160</v>
      </c>
      <c r="B62" s="100" t="s">
        <v>159</v>
      </c>
      <c r="C62" s="100"/>
      <c r="D62" s="100"/>
      <c r="E62" s="100"/>
      <c r="F62" s="100"/>
      <c r="G62" s="100"/>
      <c r="H62" s="5">
        <v>520</v>
      </c>
      <c r="I62" s="13">
        <v>495</v>
      </c>
      <c r="J62" s="14">
        <f t="shared" ref="J62:J64" si="2">H62/I62</f>
        <v>1.0505050505050506</v>
      </c>
      <c r="K62" s="109"/>
      <c r="L62" s="109"/>
      <c r="M62" s="109"/>
      <c r="N62" s="108"/>
      <c r="O62" s="108"/>
      <c r="P62" s="108"/>
    </row>
    <row r="63" spans="1:17" x14ac:dyDescent="0.25">
      <c r="A63" s="7" t="s">
        <v>119</v>
      </c>
      <c r="B63" s="100" t="s">
        <v>118</v>
      </c>
      <c r="C63" s="100"/>
      <c r="D63" s="100"/>
      <c r="E63" s="100"/>
      <c r="F63" s="100"/>
      <c r="G63" s="100"/>
      <c r="H63" s="5">
        <v>100</v>
      </c>
      <c r="I63" s="13">
        <v>95</v>
      </c>
      <c r="J63" s="14">
        <f t="shared" si="2"/>
        <v>1.0526315789473684</v>
      </c>
      <c r="K63" s="109">
        <v>60</v>
      </c>
      <c r="L63" s="109"/>
      <c r="M63" s="109"/>
      <c r="N63" s="108"/>
      <c r="O63" s="108"/>
      <c r="P63" s="108"/>
    </row>
    <row r="64" spans="1:17" ht="15.75" thickBot="1" x14ac:dyDescent="0.3">
      <c r="A64" s="8" t="s">
        <v>162</v>
      </c>
      <c r="B64" s="107" t="s">
        <v>161</v>
      </c>
      <c r="C64" s="107"/>
      <c r="D64" s="107"/>
      <c r="E64" s="107"/>
      <c r="F64" s="107"/>
      <c r="G64" s="107"/>
      <c r="H64" s="6">
        <v>280</v>
      </c>
      <c r="I64" s="13">
        <v>265</v>
      </c>
      <c r="J64" s="14">
        <f t="shared" si="2"/>
        <v>1.0566037735849056</v>
      </c>
      <c r="K64" s="109">
        <v>270</v>
      </c>
      <c r="L64" s="109"/>
      <c r="M64" s="109"/>
      <c r="N64" s="108"/>
      <c r="O64" s="108"/>
      <c r="P64" s="108"/>
    </row>
  </sheetData>
  <mergeCells count="194">
    <mergeCell ref="B21:G21"/>
    <mergeCell ref="K21:M21"/>
    <mergeCell ref="B53:G53"/>
    <mergeCell ref="K53:M53"/>
    <mergeCell ref="B52:G52"/>
    <mergeCell ref="K52:M52"/>
    <mergeCell ref="B51:G51"/>
    <mergeCell ref="K51:M51"/>
    <mergeCell ref="B48:G48"/>
    <mergeCell ref="K48:M48"/>
    <mergeCell ref="B49:G49"/>
    <mergeCell ref="K49:M49"/>
    <mergeCell ref="B46:G46"/>
    <mergeCell ref="K46:M46"/>
    <mergeCell ref="B47:G47"/>
    <mergeCell ref="B43:G43"/>
    <mergeCell ref="K43:M43"/>
    <mergeCell ref="B38:G38"/>
    <mergeCell ref="K31:M31"/>
    <mergeCell ref="K24:M24"/>
    <mergeCell ref="K2:P2"/>
    <mergeCell ref="B1:H2"/>
    <mergeCell ref="B18:G18"/>
    <mergeCell ref="K18:M18"/>
    <mergeCell ref="B19:G19"/>
    <mergeCell ref="K19:M19"/>
    <mergeCell ref="B20:G20"/>
    <mergeCell ref="K20:M20"/>
    <mergeCell ref="N21:P21"/>
    <mergeCell ref="B13:G13"/>
    <mergeCell ref="K13:M13"/>
    <mergeCell ref="B14:G14"/>
    <mergeCell ref="K14:M14"/>
    <mergeCell ref="B15:G15"/>
    <mergeCell ref="K15:M15"/>
    <mergeCell ref="B16:G16"/>
    <mergeCell ref="K16:M16"/>
    <mergeCell ref="B17:G17"/>
    <mergeCell ref="N6:P6"/>
    <mergeCell ref="B7:G7"/>
    <mergeCell ref="K7:M7"/>
    <mergeCell ref="N7:P7"/>
    <mergeCell ref="B9:G9"/>
    <mergeCell ref="K9:M9"/>
    <mergeCell ref="N9:P9"/>
    <mergeCell ref="K38:M38"/>
    <mergeCell ref="B34:G34"/>
    <mergeCell ref="K34:M34"/>
    <mergeCell ref="B30:G30"/>
    <mergeCell ref="K30:M30"/>
    <mergeCell ref="B31:G31"/>
    <mergeCell ref="N19:P19"/>
    <mergeCell ref="N20:P20"/>
    <mergeCell ref="K17:M17"/>
    <mergeCell ref="B12:G12"/>
    <mergeCell ref="K12:M12"/>
    <mergeCell ref="N12:P12"/>
    <mergeCell ref="B10:G10"/>
    <mergeCell ref="K10:M10"/>
    <mergeCell ref="N10:P10"/>
    <mergeCell ref="B11:G11"/>
    <mergeCell ref="K11:M11"/>
    <mergeCell ref="N11:P11"/>
    <mergeCell ref="N13:P13"/>
    <mergeCell ref="N14:P14"/>
    <mergeCell ref="N15:P15"/>
    <mergeCell ref="N16:P16"/>
    <mergeCell ref="N17:P17"/>
    <mergeCell ref="N18:P18"/>
    <mergeCell ref="A1:A2"/>
    <mergeCell ref="B4:G4"/>
    <mergeCell ref="K4:M4"/>
    <mergeCell ref="N4:P4"/>
    <mergeCell ref="B5:G5"/>
    <mergeCell ref="K5:M5"/>
    <mergeCell ref="N5:P5"/>
    <mergeCell ref="B63:G63"/>
    <mergeCell ref="K63:M63"/>
    <mergeCell ref="N63:P63"/>
    <mergeCell ref="B57:G57"/>
    <mergeCell ref="K57:M57"/>
    <mergeCell ref="N57:P57"/>
    <mergeCell ref="B61:G61"/>
    <mergeCell ref="K61:M61"/>
    <mergeCell ref="N61:P61"/>
    <mergeCell ref="B55:G55"/>
    <mergeCell ref="K55:M55"/>
    <mergeCell ref="N55:P55"/>
    <mergeCell ref="B56:G56"/>
    <mergeCell ref="K56:M56"/>
    <mergeCell ref="N56:P56"/>
    <mergeCell ref="B54:G54"/>
    <mergeCell ref="K54:M54"/>
    <mergeCell ref="B64:G64"/>
    <mergeCell ref="K64:M64"/>
    <mergeCell ref="N64:P64"/>
    <mergeCell ref="B62:G62"/>
    <mergeCell ref="K62:M62"/>
    <mergeCell ref="N62:P62"/>
    <mergeCell ref="B50:G50"/>
    <mergeCell ref="K50:M50"/>
    <mergeCell ref="N50:P50"/>
    <mergeCell ref="B59:G59"/>
    <mergeCell ref="B60:G60"/>
    <mergeCell ref="H59:H61"/>
    <mergeCell ref="B58:G58"/>
    <mergeCell ref="I59:I61"/>
    <mergeCell ref="J59:J61"/>
    <mergeCell ref="K58:L58"/>
    <mergeCell ref="K59:L59"/>
    <mergeCell ref="K60:L60"/>
    <mergeCell ref="N58:P58"/>
    <mergeCell ref="N59:P59"/>
    <mergeCell ref="N60:P60"/>
    <mergeCell ref="N54:P54"/>
    <mergeCell ref="N53:P53"/>
    <mergeCell ref="N52:P52"/>
    <mergeCell ref="N43:P43"/>
    <mergeCell ref="B45:G45"/>
    <mergeCell ref="K45:M45"/>
    <mergeCell ref="N45:P45"/>
    <mergeCell ref="B44:G44"/>
    <mergeCell ref="K44:L44"/>
    <mergeCell ref="N44:P44"/>
    <mergeCell ref="B40:G40"/>
    <mergeCell ref="K40:M40"/>
    <mergeCell ref="N40:P40"/>
    <mergeCell ref="B42:G42"/>
    <mergeCell ref="K42:M42"/>
    <mergeCell ref="N42:P42"/>
    <mergeCell ref="K41:L41"/>
    <mergeCell ref="N41:P41"/>
    <mergeCell ref="N51:P51"/>
    <mergeCell ref="N48:P48"/>
    <mergeCell ref="N49:P49"/>
    <mergeCell ref="N46:P46"/>
    <mergeCell ref="K47:M47"/>
    <mergeCell ref="N47:P47"/>
    <mergeCell ref="N38:P38"/>
    <mergeCell ref="B39:G39"/>
    <mergeCell ref="K39:M39"/>
    <mergeCell ref="N39:P39"/>
    <mergeCell ref="B41:G41"/>
    <mergeCell ref="B36:G36"/>
    <mergeCell ref="K36:M36"/>
    <mergeCell ref="N36:P36"/>
    <mergeCell ref="B37:G37"/>
    <mergeCell ref="K37:M37"/>
    <mergeCell ref="N37:P37"/>
    <mergeCell ref="N34:P34"/>
    <mergeCell ref="B35:G35"/>
    <mergeCell ref="K35:M35"/>
    <mergeCell ref="N35:P35"/>
    <mergeCell ref="B33:G33"/>
    <mergeCell ref="K33:M33"/>
    <mergeCell ref="N33:P33"/>
    <mergeCell ref="B32:G32"/>
    <mergeCell ref="K32:M32"/>
    <mergeCell ref="N32:P32"/>
    <mergeCell ref="N30:P30"/>
    <mergeCell ref="N31:P31"/>
    <mergeCell ref="K1:M1"/>
    <mergeCell ref="N1:P1"/>
    <mergeCell ref="B22:G22"/>
    <mergeCell ref="K22:M22"/>
    <mergeCell ref="N22:P22"/>
    <mergeCell ref="B23:G23"/>
    <mergeCell ref="K23:M23"/>
    <mergeCell ref="N23:P23"/>
    <mergeCell ref="N28:P28"/>
    <mergeCell ref="B3:G3"/>
    <mergeCell ref="K3:M3"/>
    <mergeCell ref="N3:P3"/>
    <mergeCell ref="B6:G6"/>
    <mergeCell ref="K6:M6"/>
    <mergeCell ref="N26:P26"/>
    <mergeCell ref="B27:G27"/>
    <mergeCell ref="K27:M27"/>
    <mergeCell ref="N27:P27"/>
    <mergeCell ref="B8:G8"/>
    <mergeCell ref="K8:M8"/>
    <mergeCell ref="N8:P8"/>
    <mergeCell ref="B24:G24"/>
    <mergeCell ref="N24:P24"/>
    <mergeCell ref="B25:G25"/>
    <mergeCell ref="K25:M25"/>
    <mergeCell ref="N25:P25"/>
    <mergeCell ref="B28:G28"/>
    <mergeCell ref="K28:L28"/>
    <mergeCell ref="B29:G29"/>
    <mergeCell ref="K29:M29"/>
    <mergeCell ref="B26:G26"/>
    <mergeCell ref="K26:M26"/>
    <mergeCell ref="N29:P29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платные пол-ка</vt:lpstr>
      <vt:lpstr>лаборат</vt:lpstr>
      <vt:lpstr>лаборатория</vt:lpstr>
      <vt:lpstr>лаборат!Область_печати</vt:lpstr>
      <vt:lpstr>'платные пол-ка'!Область_печати</vt:lpstr>
    </vt:vector>
  </TitlesOfParts>
  <Company>Mondi SLPK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Bulatova Anna (RU, Syktyvkar)</dc:creator>
  <cp:lastModifiedBy>Bender Vera (RU, Syktyvkar)</cp:lastModifiedBy>
  <cp:lastPrinted>2020-03-03T12:08:22Z</cp:lastPrinted>
  <dcterms:created xsi:type="dcterms:W3CDTF">2017-07-21T12:56:14Z</dcterms:created>
  <dcterms:modified xsi:type="dcterms:W3CDTF">2020-09-28T09:51:17Z</dcterms:modified>
</cp:coreProperties>
</file>